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/>
  <bookViews>
    <workbookView xWindow="120" yWindow="135" windowWidth="9720" windowHeight="7305" firstSheet="5" activeTab="5"/>
  </bookViews>
  <sheets>
    <sheet name="price_shablon_1" sheetId="9" state="hidden" r:id="rId1"/>
    <sheet name="cenniki_setup_1" sheetId="10" state="hidden" r:id="rId2"/>
    <sheet name="price_shablon_2" sheetId="11" state="hidden" r:id="rId3"/>
    <sheet name="price_shablon_3" sheetId="12" state="hidden" r:id="rId4"/>
    <sheet name="price_shablon_4" sheetId="13" state="hidden" r:id="rId5"/>
    <sheet name="Для печати" sheetId="15" r:id="rId6"/>
  </sheets>
  <calcPr calcId="124519" refMode="R1C1"/>
</workbook>
</file>

<file path=xl/calcChain.xml><?xml version="1.0" encoding="utf-8"?>
<calcChain xmlns="http://schemas.openxmlformats.org/spreadsheetml/2006/main">
  <c r="AA87" i="11"/>
  <c r="P87" i="9"/>
  <c r="AA86" i="11"/>
  <c r="P86" i="9"/>
  <c r="AA85" i="11"/>
  <c r="P85" i="9"/>
  <c r="AA84" i="11"/>
  <c r="P84" i="9"/>
  <c r="AA83" i="11"/>
  <c r="P83" i="9"/>
  <c r="AA82" i="11"/>
  <c r="P82" i="9"/>
  <c r="AA81" i="11"/>
  <c r="P81" i="9"/>
  <c r="AA80" i="11"/>
  <c r="P80" i="9"/>
  <c r="AA79" i="11"/>
  <c r="P79" i="9"/>
  <c r="AA78" i="11"/>
  <c r="P78" i="9"/>
  <c r="AA77" i="11"/>
  <c r="P77" i="9"/>
  <c r="AA76" i="11"/>
  <c r="P76" i="9"/>
  <c r="AA75" i="11"/>
  <c r="P75" i="9"/>
  <c r="AA74" i="11"/>
  <c r="P74" i="9"/>
  <c r="AA73" i="11"/>
  <c r="P73" i="9"/>
  <c r="AA72" i="11"/>
  <c r="P72" i="9"/>
  <c r="AA71" i="11"/>
  <c r="P71" i="9"/>
  <c r="AA70" i="11"/>
  <c r="P70" i="9"/>
  <c r="AA69" i="11"/>
  <c r="P69" i="9"/>
  <c r="AA68" i="11"/>
  <c r="P68" i="9"/>
  <c r="AA67" i="11"/>
  <c r="P67" i="9"/>
  <c r="AA66" i="11"/>
  <c r="P66" i="9"/>
  <c r="AA65" i="11"/>
  <c r="P65" i="9"/>
  <c r="AA64" i="11"/>
  <c r="P64" i="9"/>
  <c r="AA63" i="11"/>
  <c r="P63" i="9"/>
  <c r="AA62" i="11"/>
  <c r="P62" i="9"/>
  <c r="AA61" i="11"/>
  <c r="P61" i="9"/>
  <c r="AA60" i="11"/>
  <c r="P60" i="9"/>
  <c r="AA59" i="11"/>
  <c r="P59" i="9"/>
  <c r="AA58" i="11"/>
  <c r="P58" i="9"/>
  <c r="AA57" i="11"/>
  <c r="P57" i="9"/>
  <c r="AA56" i="11"/>
  <c r="P56" i="9"/>
  <c r="AA55" i="11"/>
  <c r="P55" i="9"/>
  <c r="AA54" i="11"/>
  <c r="P54" i="9"/>
  <c r="AA53" i="11"/>
  <c r="P53" i="9"/>
  <c r="AA52" i="11"/>
  <c r="P52" i="9"/>
  <c r="AA51" i="11"/>
  <c r="P51" i="9"/>
  <c r="AA50" i="11"/>
  <c r="P50" i="9"/>
  <c r="AA49" i="11"/>
  <c r="P49" i="9"/>
  <c r="AA48" i="11"/>
  <c r="P48" i="9"/>
  <c r="AA47" i="11"/>
  <c r="P47" i="9"/>
  <c r="AA46" i="11"/>
  <c r="P46" i="9"/>
  <c r="AA45" i="11"/>
  <c r="P45" i="9"/>
  <c r="AA44" i="11"/>
  <c r="P44" i="9"/>
  <c r="AA43" i="11"/>
  <c r="P43" i="9"/>
  <c r="AA42" i="11"/>
  <c r="P42" i="9"/>
  <c r="AA41" i="11"/>
  <c r="P41" i="9"/>
  <c r="AA40" i="11"/>
  <c r="P40" i="9"/>
  <c r="AA39" i="11"/>
  <c r="P39" i="9"/>
  <c r="AA38" i="11"/>
  <c r="P38" i="9"/>
  <c r="AA37" i="11"/>
  <c r="P37" i="9"/>
  <c r="AA36" i="11"/>
  <c r="P36" i="9"/>
  <c r="AA35" i="11"/>
  <c r="P35" i="9"/>
  <c r="AA34" i="11"/>
  <c r="P34" i="9"/>
  <c r="AA33" i="11"/>
  <c r="P33" i="9"/>
  <c r="AA32" i="11"/>
  <c r="P32" i="9"/>
  <c r="AA31" i="11"/>
  <c r="P31" i="9"/>
  <c r="AA30" i="11"/>
  <c r="P30" i="9"/>
  <c r="AA29" i="11"/>
  <c r="P29" i="9"/>
  <c r="AA28" i="11"/>
  <c r="P28" i="9"/>
  <c r="AA27" i="11"/>
  <c r="P27" i="9"/>
  <c r="AA26" i="11"/>
  <c r="P26" i="9"/>
  <c r="AA25" i="11"/>
  <c r="P25" i="9"/>
  <c r="AA24" i="11"/>
  <c r="P24" i="9"/>
  <c r="I23"/>
  <c r="AA23" i="11"/>
  <c r="AA23" i="9"/>
  <c r="P23"/>
  <c r="I22"/>
  <c r="AA22" i="11"/>
  <c r="AA22" i="9"/>
  <c r="P22"/>
  <c r="I21"/>
  <c r="AA21" i="11"/>
  <c r="AA21" i="9"/>
  <c r="P21"/>
  <c r="I20"/>
  <c r="AA20" i="11"/>
  <c r="AA20" i="9"/>
  <c r="P20"/>
  <c r="I19"/>
  <c r="AA19" i="11"/>
  <c r="AA19" i="9"/>
  <c r="P19"/>
  <c r="I18"/>
  <c r="AA18" i="11"/>
  <c r="AA18" i="9"/>
  <c r="P18"/>
  <c r="I17"/>
  <c r="AA17" i="11"/>
  <c r="AA17" i="9"/>
  <c r="P17"/>
  <c r="I16"/>
  <c r="AA16" i="11"/>
  <c r="AA16" i="9"/>
  <c r="P16"/>
  <c r="I15"/>
  <c r="AA15" i="11"/>
  <c r="AA15" i="9"/>
  <c r="P15"/>
  <c r="AA14" i="11"/>
  <c r="P14" i="9"/>
  <c r="I13"/>
  <c r="AA13" i="11"/>
  <c r="AA13" i="9"/>
  <c r="P13"/>
  <c r="AA12" i="11"/>
  <c r="P12" i="9"/>
  <c r="AA11" i="11"/>
  <c r="P11" i="9"/>
  <c r="AA10" i="11"/>
  <c r="P10" i="9"/>
  <c r="AA9" i="11"/>
  <c r="P9" i="9"/>
  <c r="AA9"/>
  <c r="AA10"/>
  <c r="I10"/>
  <c r="AA11"/>
  <c r="I11"/>
  <c r="AA12"/>
  <c r="I12"/>
  <c r="I9"/>
  <c r="I14"/>
  <c r="AA14"/>
  <c r="AP5" i="13"/>
  <c r="AP6"/>
  <c r="AP7"/>
  <c r="AP5" i="12"/>
  <c r="AP6"/>
  <c r="AP7"/>
  <c r="AP5" i="11"/>
  <c r="AP6"/>
  <c r="AP7"/>
  <c r="G9" i="10"/>
  <c r="E9"/>
  <c r="D9"/>
  <c r="G8"/>
  <c r="E8"/>
  <c r="D8"/>
  <c r="G7"/>
  <c r="E7"/>
  <c r="D7"/>
  <c r="G6"/>
  <c r="E6"/>
  <c r="D6"/>
  <c r="E3"/>
  <c r="AP5" i="9"/>
  <c r="AP6"/>
  <c r="AP7"/>
  <c r="F6" i="10" l="1"/>
  <c r="F7"/>
  <c r="F9"/>
  <c r="F8"/>
  <c r="I87" i="9" l="1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AA32"/>
  <c r="AA31"/>
  <c r="AA30"/>
  <c r="AA29"/>
  <c r="AA28"/>
  <c r="AA27"/>
  <c r="AA26"/>
  <c r="AA25"/>
  <c r="AA24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</calcChain>
</file>

<file path=xl/sharedStrings.xml><?xml version="1.0" encoding="utf-8"?>
<sst xmlns="http://schemas.openxmlformats.org/spreadsheetml/2006/main" count="1588" uniqueCount="901">
  <si>
    <t>Рукавицы брезентовые огнеупорные/Россия</t>
  </si>
  <si>
    <t>Ведро ГОЦ 9л. ГОСТ 20558-82</t>
  </si>
  <si>
    <t>Лопата совковая, без черенка (АМЕТ)/ Россия</t>
  </si>
  <si>
    <t>Перчатки х/б с ПВХ 4 нит белые</t>
  </si>
  <si>
    <t>Валик "ВЕЛЮР" с ручкой 100мм 80822</t>
  </si>
  <si>
    <t>Рукавицы х/б с наладонником из ПВХ/ Россия</t>
  </si>
  <si>
    <t>Перчатки хозяйственные, "латекс", XL</t>
  </si>
  <si>
    <t>Перчатки хозяйственные, "латекс", M</t>
  </si>
  <si>
    <t>Шубки поролоновые  240мм.  80468</t>
  </si>
  <si>
    <t>Ведро ГОЦ 12л. ГОСТ 20558-82</t>
  </si>
  <si>
    <t>Лопата штыковая, без черенка (АМЕТ)/ Россия</t>
  </si>
  <si>
    <t>Кисть-мочалка</t>
  </si>
  <si>
    <t>Лопата снеговая без черенка стальная оцинкованная</t>
  </si>
  <si>
    <t>Перчатки х\б черные 5 нит с ПВХ</t>
  </si>
  <si>
    <t>Перчатки хозяйственные, "латекс", L</t>
  </si>
  <si>
    <t>Валик малярный  поролоновый 150мм 80405</t>
  </si>
  <si>
    <t>Валик малярный меховой (искус. меха) 200мм 80812</t>
  </si>
  <si>
    <t>Ведро ЭОЦПп 9л. для хоз. нужд</t>
  </si>
  <si>
    <t>Перчатки утепленные зимние</t>
  </si>
  <si>
    <t>Кисть плоская СТАНДАРТ "1" MATRIX 82520</t>
  </si>
  <si>
    <t>Кисть плоская СТАНДАРТ 3"  MATRIX 82540</t>
  </si>
  <si>
    <t>Перчатки хозяйственные, "латекс", S</t>
  </si>
  <si>
    <t>Кисть плоская СТАНДАРТ "1,5" MATRIX 82525</t>
  </si>
  <si>
    <t>Кисть плоская СТАНДАРТ "2" MATRIX 82530</t>
  </si>
  <si>
    <t>Кисть радиаторная 1"  MATRIX 83840</t>
  </si>
  <si>
    <t>Грабли веерные пластмассовые</t>
  </si>
  <si>
    <t>Перчатки х/б  5 нит. "Протектор"</t>
  </si>
  <si>
    <t>Нетканое полотно х/б нитепрошивное 50м.*0,79м.</t>
  </si>
  <si>
    <t>Кисть радиаторная 2,5" 63 мм. "Бибер"</t>
  </si>
  <si>
    <t>Кисть радиаторная 3"  75 мм.  "Бибер"</t>
  </si>
  <si>
    <t>Кисть радиаторная 1,5" 38 мм.  "Бибер"</t>
  </si>
  <si>
    <t>Ведро ГОЦ 15л. ГОСТ 20558-82</t>
  </si>
  <si>
    <t>Грабли витые 12-и зубые "Заря"</t>
  </si>
  <si>
    <t>Марля Иваново</t>
  </si>
  <si>
    <t>Шубки из искусственного меха 240мм. 80870</t>
  </si>
  <si>
    <t>Шубки из искусственного меха 180мм. 80868</t>
  </si>
  <si>
    <t>Ткань махровая 30м. (розовая)</t>
  </si>
  <si>
    <t>Шубки из искусственного меха 280мм. 80874</t>
  </si>
  <si>
    <t>Бак с краном для воды 32л.</t>
  </si>
  <si>
    <t>Кисть плоская "ЕВРО" 3" MATRIX 83056</t>
  </si>
  <si>
    <t>Перчатки латексные UniMax сверхпрочные L</t>
  </si>
  <si>
    <t>Замок навесной ВС1К-50 ХАРД d 8 мм. Авангард</t>
  </si>
  <si>
    <t>Замок навесной ВС1К-60 ХАРД d 9 мм.Авангард</t>
  </si>
  <si>
    <t>Замок навесной ВС1К-70 ХАРД d 10 мм.Авангард</t>
  </si>
  <si>
    <t>Замок навесной ВС1К-80 ХАРД d 11 мм.Авангард</t>
  </si>
  <si>
    <t>Замок навесной ВС2В-50 ВОЛНА d 8 мм.Авангард</t>
  </si>
  <si>
    <t>Замок навесной ВС2В-60 ВОЛНА d 9 мм.Авангард</t>
  </si>
  <si>
    <t>Замок навесной ВС2Л-50 БЛЮЗ d 8 мм.</t>
  </si>
  <si>
    <t>Замок навесной ВС2Л-60 БЛЮЗ d 9 мм.</t>
  </si>
  <si>
    <t>Замок навесной ВС2Л-70 БЛЮЗ d 10 мм.</t>
  </si>
  <si>
    <t>Замок навесной ВС2Л-80 БЛЮЗ d 11 мм.</t>
  </si>
  <si>
    <t>Кисть радиаторная 2" MATRIX 83846</t>
  </si>
  <si>
    <t>Замок навесной ВС2Д-50 ДИСКО синий d 8мм.Авангард</t>
  </si>
  <si>
    <t>Замок навесной ВС2Д-50 ДИСКО бронза d 8мм.Авангард</t>
  </si>
  <si>
    <t>Замок навесной ВС2Д-50 ДИСКО желтый d 8мм.Авангард</t>
  </si>
  <si>
    <t>Замок навесной ВС2Д-50 ДИСКО медь d 8мм.Авангард</t>
  </si>
  <si>
    <t>Замок навесной ВС2В-40 ВОЛНА d 7 мм.Авангард</t>
  </si>
  <si>
    <t xml:space="preserve">ООО «Интегра» реализовывает по оптовым </t>
  </si>
  <si>
    <t>ценам со склада в г. Октябрьский по ул. Северная, 19/7</t>
  </si>
  <si>
    <t>Наименование товаров</t>
  </si>
  <si>
    <t>Полотно х/б и ткани</t>
  </si>
  <si>
    <t>мп</t>
  </si>
  <si>
    <t>Ветошь стандарт 80%  х/б 20% п/э (10кг.)</t>
  </si>
  <si>
    <t>шт</t>
  </si>
  <si>
    <t>Нетканое полотно  холстопрошивное  50м*1,4м.</t>
  </si>
  <si>
    <t>Ткань махровая 30м.  (зеленая)</t>
  </si>
  <si>
    <t>Бязь отбеленная ТУ, рулон 100м *1,5 м</t>
  </si>
  <si>
    <t>Бязь отбеленная Гост, рулон 100м *1,5 м</t>
  </si>
  <si>
    <t>Валики и шубки</t>
  </si>
  <si>
    <t>Валик "ВЕЛЮР" с ручкой 65мм 80820</t>
  </si>
  <si>
    <t>Валик малярный меховой (искус. меха) 100мм. 80802</t>
  </si>
  <si>
    <t>Валик малярный меховой (искус. меха) 150мм 80806</t>
  </si>
  <si>
    <t>Валик малярный меховой (искус. меха) 250мм 80813</t>
  </si>
  <si>
    <t>Валик малярный поролоновый 250мм 80435</t>
  </si>
  <si>
    <t>Валик прижимной 150 мм. MATRIX 81015</t>
  </si>
  <si>
    <t>Полиуретановая терочная доска 14*28(Сибртех) 86648</t>
  </si>
  <si>
    <t>Шубки из искусственного меха 140мм. 80864</t>
  </si>
  <si>
    <t>Шубки поролоновые  140мм.  80464</t>
  </si>
  <si>
    <t>Шубки поролоновые  280мм.  80470</t>
  </si>
  <si>
    <t>Шубки поролоновые 180мм.  80466</t>
  </si>
  <si>
    <t>Ведро ГОЦ 9л. для  хоз. Нужд</t>
  </si>
  <si>
    <t>Ведро ГОЦ 12л. для  хоз. нужд</t>
  </si>
  <si>
    <t>Таз п\эт 10 л. КООП-т10 (СКЛ)</t>
  </si>
  <si>
    <t>Таз п\эт 15 л. CВ-т15</t>
  </si>
  <si>
    <t>Таз п\эт 15 л. КООП-т15 (СКЛ)</t>
  </si>
  <si>
    <t>Лейка 10 л.</t>
  </si>
  <si>
    <t>Кисточки</t>
  </si>
  <si>
    <t>Кисть круглая №10 (40 мм) RemoColor 01-0-210</t>
  </si>
  <si>
    <t>Кисть круглая №10 (40мм) MATRIX 82080</t>
  </si>
  <si>
    <t>Кисть круглая №12 (45 мм) RemoColor 01-0-212</t>
  </si>
  <si>
    <t>Кисть круглая №12 (45мм) MATRIX 82082</t>
  </si>
  <si>
    <t>Кисть круглая №14 (50 мм) RemoColor 01-0-214</t>
  </si>
  <si>
    <t>Кисть круглая №14 (50мм) MATRIX 82084</t>
  </si>
  <si>
    <t>Кисть круглая №16 (55 мм) RemoColor 01-0-216</t>
  </si>
  <si>
    <t>Кисть круглая №16 (55мм) MATRIX 82086</t>
  </si>
  <si>
    <t>Кисть круглая №18 (60 мм) RemoColor 01-0-218</t>
  </si>
  <si>
    <t>Кисть круглая №18 (60мм) MATRIX 82088</t>
  </si>
  <si>
    <t>Кисть круглая №2  (20мм)  RemoColor 01-0-202</t>
  </si>
  <si>
    <t>Кисть круглая №20 (65 мм) RemoColor 01-0-220</t>
  </si>
  <si>
    <t>Кисть круглая №20 (65мм) MATRIX 82090</t>
  </si>
  <si>
    <t>Кисть круглая №4 (25 мм) RemoColor 01-0-204</t>
  </si>
  <si>
    <t>Кисть круглая №4 (25мм) MATRIX 82074</t>
  </si>
  <si>
    <t>Кисть круглая №6 (30 мм) RemoColor 01-0-206</t>
  </si>
  <si>
    <t>Кисть круглая №6 (30мм) MATRIX 82076</t>
  </si>
  <si>
    <t>Кисть круглая №8 (35 мм) RemoColor 01-0-208</t>
  </si>
  <si>
    <t>Кисть круглая №8 (35мм) MATRIX 82078</t>
  </si>
  <si>
    <t>Кисть плоская "ЕВРО" 2"  MATRIX 83053</t>
  </si>
  <si>
    <t>Кисть плоская СТАНДАРТ "2,5" MATRIX 82535</t>
  </si>
  <si>
    <t>Кисть плоская СТАНДАРТ "4" MATRIX 82545</t>
  </si>
  <si>
    <t>Кисть плоская СТАНДАРТ 3/4" MATRIX 82515</t>
  </si>
  <si>
    <t>Кисть флейцевая "Мастер" 3 RemoColor 01-8-430</t>
  </si>
  <si>
    <t>Лопаты и грабли</t>
  </si>
  <si>
    <t>Грабли веерные пластинчат оцинков. (Вача)</t>
  </si>
  <si>
    <t>Лопата для уборки снега  PALISAD 61501</t>
  </si>
  <si>
    <t>Лопата снеговая без черенка алюминевая</t>
  </si>
  <si>
    <t>Лопата штыковая, прямоуг. закал. без черенка</t>
  </si>
  <si>
    <t>Лопата снеговая без черенка стальная эмалированная</t>
  </si>
  <si>
    <t>Щетка деревянная для подметания пола, 280 мм.</t>
  </si>
  <si>
    <t>Перчатки и рукавицы</t>
  </si>
  <si>
    <t>Перчатки  х/б, ПВХ обливные // Россия</t>
  </si>
  <si>
    <t>Замки</t>
  </si>
  <si>
    <t>Замок навесной ВС2Д-50 ДИСКО зеленыйd 8мм.Авангард</t>
  </si>
  <si>
    <t>Замок навесной ВС2Д-50 ДИСКО красныйd 8мм.Авангард</t>
  </si>
  <si>
    <t>Лопата совковая, без черенка (Павлово)/ Россия</t>
  </si>
  <si>
    <t>Лопата штыковая, без черенка (Павлово)/ Россия</t>
  </si>
  <si>
    <t>Метла чилиговая</t>
  </si>
  <si>
    <t>Метла, веники</t>
  </si>
  <si>
    <t>Веник Сорго 5-ти лучевой</t>
  </si>
  <si>
    <t>Мешки для мусора</t>
  </si>
  <si>
    <t>Мешки для мусора (син.) 20 л 30 шт. в рулоне, ПластОпт, 320015</t>
  </si>
  <si>
    <t>Мешки для мусора (черн.) 20 л 30 шт. в рулоне, ПластОпт, 320053</t>
  </si>
  <si>
    <t>Мешки для мусора (син.) 30 л 30 шт. в рулоне, ПластОпт, 320022</t>
  </si>
  <si>
    <t>Мешки для мусора (черн.) 30 л 30 шт. в рулоне, ПластОпт, 320060</t>
  </si>
  <si>
    <t>Мешки для мусора (син.) 60 л 20 шт. в рулоне, ПластОпт, 320039</t>
  </si>
  <si>
    <t>Мешки для мусора (черн.) 60 л 20 шт. в рулоне, ПластОпт, 320138</t>
  </si>
  <si>
    <t>Мешки для мусора (син.) 120 л 10 шт. в рулоне, ПластОпт, 320046</t>
  </si>
  <si>
    <t>Мешки для мусора (черн.) 120 л 10 шт. в рулоне, ПластОпт, 320077</t>
  </si>
  <si>
    <t>Мешки для мусора (син.) 120 л 50 шт. в рулоне (без этикетки), ПластОпт, 125477</t>
  </si>
  <si>
    <t>Мешки для мусора  с ручками 30 л 20 шт. ПластОпт, 320510</t>
  </si>
  <si>
    <t>Мешки для мусора  с ручками 60 л 20 шт. ПластОпт</t>
  </si>
  <si>
    <t>Бак с крышкой п/э 30 л.</t>
  </si>
  <si>
    <t>Ведра, баки, бочки</t>
  </si>
  <si>
    <t>Бочка 20 л. Стандарт синий</t>
  </si>
  <si>
    <t>Бочка 30 л. Стандарт синий</t>
  </si>
  <si>
    <t>Бочка п/эт 127 л.</t>
  </si>
  <si>
    <t>Бочка п/эт 41 л.</t>
  </si>
  <si>
    <t>Нетканое полотно х/б нитепрошивное 100м.*1,58м.</t>
  </si>
  <si>
    <t>Вафельное полотно, рулон 60м.*0,45м. 150 гр/м2</t>
  </si>
  <si>
    <t>Вафельное полотно, рулон 50м.*0,45м. ГОСТ 200 гр/м2</t>
  </si>
  <si>
    <t>Вафельное полотно, рулон 60м.*0,45м. ГОСТ 245 гр/м2</t>
  </si>
  <si>
    <t>Щетка-сметка деревянная ручка 280мм</t>
  </si>
  <si>
    <t>Петля ПН5-60 п/ф форточная</t>
  </si>
  <si>
    <t>Петля ПН1-70 цинк левая</t>
  </si>
  <si>
    <t>Черенок для лопат первый сорт</t>
  </si>
  <si>
    <t>Черенок для лопат высший сорт</t>
  </si>
  <si>
    <t>кг</t>
  </si>
  <si>
    <t>Ситец Мадапалам 80 Иваново (100м)</t>
  </si>
  <si>
    <t>Брезент  ОП хаки Иваново (125м)</t>
  </si>
  <si>
    <t>Рулетка Status magnet 3 fixations 10 м.*32 мм, обрезиненный корпус, зацеп с магнитом</t>
  </si>
  <si>
    <t>шт.</t>
  </si>
  <si>
    <t>Вафельное полотно, рулон 60м.*0,45м. 180 гр/м2</t>
  </si>
  <si>
    <t>Ведро 10 л. с крышкой "КРЕПЫШ"</t>
  </si>
  <si>
    <t>Таз круглый 27 л. с ручкой</t>
  </si>
  <si>
    <t>Бочка 65 л. ЭТИ-065</t>
  </si>
  <si>
    <t>Ящик для инструмента 19 черный с красным</t>
  </si>
  <si>
    <t>Лопата снегоуборочная пласт. с алюмин. Планкой 490*428</t>
  </si>
  <si>
    <t>Движок-скрепер снегоуборочный  пластик. 470*600 мм.</t>
  </si>
  <si>
    <t>Перчатки Унимакс плюс латекс. Особопрочные синие L</t>
  </si>
  <si>
    <t>Электротовары</t>
  </si>
  <si>
    <t>Сетевой фильтр Буро 3 м. 6 мест без заземления</t>
  </si>
  <si>
    <t>Ведро п/э 10л Либерт</t>
  </si>
  <si>
    <t>Лопата д/снега №2 400*460 пласт. в сборе с алюмин. Черенком</t>
  </si>
  <si>
    <t>Лопата д/снега №2 400*460 пласт. с алюмин. планкой с дер. Черенком</t>
  </si>
  <si>
    <t xml:space="preserve">Лопата д/снега №11 512*408 пласт. с оцинков. планкой </t>
  </si>
  <si>
    <t xml:space="preserve">Лопата д/снега №13 490*370 пласт. с оцинков.. планкой с черенком </t>
  </si>
  <si>
    <t xml:space="preserve">Лопата д/снега  пласт. ФИНСКАЯ с оцин. 428*490 </t>
  </si>
  <si>
    <t>Лопата д/снега цветная большая № 10 560*400</t>
  </si>
  <si>
    <t>Таз оцинкованный 23 л. овальный Омутинск</t>
  </si>
  <si>
    <t>Таз оцинкованный 27 л. овальный Магнитогорск</t>
  </si>
  <si>
    <t>Таз пласт. 15 л. (салават)</t>
  </si>
  <si>
    <t>Перчатки х/б  5 нит.  шахматный облив</t>
  </si>
  <si>
    <t>Перчатки х/б с ПВХ 4 нит. белые опт.</t>
  </si>
  <si>
    <t>Движок снегоуборочный оцинкованный 755*605 мм</t>
  </si>
  <si>
    <t>Краскораспылитель пневмат. с верхним бачком V=1,0 л + сопла диаметром 1.2, 1.5 и 1.8 мм// MATRIX</t>
  </si>
  <si>
    <t>Щетка Для УШМ 125 мм, посадка 22,2 мм. плоская , крученая металлическая проволока// MATRIX</t>
  </si>
  <si>
    <t>Круг отрезной по металлу 125*2,5*22</t>
  </si>
  <si>
    <t>Щетка 6-ти рядная метал. с дерев. ручкой // спарта</t>
  </si>
  <si>
    <t>Кувалда 9000г., литая головка деревянная ручка</t>
  </si>
  <si>
    <t>Круг отрезной по металлу 125*1,6*22</t>
  </si>
  <si>
    <t>Полотно для электролобзика по дер. 3 шт. 75*2,5 мм</t>
  </si>
  <si>
    <t>Заклепочник литой GROSS усиленный 2,4-4,8мм</t>
  </si>
  <si>
    <r>
      <t>Оптовые</t>
    </r>
    <r>
      <rPr>
        <b/>
        <sz val="11"/>
        <rFont val="Cambria"/>
        <family val="1"/>
        <charset val="204"/>
      </rPr>
      <t xml:space="preserve"> (от 1000 руб.)</t>
    </r>
  </si>
  <si>
    <t>Адрес: 452600, Республика Башкортостан, Октябрьский, ул. Северная 19/7 (за зданием маг. Стройландия) т. (834767)4-12-44, 89273017778-Миляуша</t>
  </si>
  <si>
    <t>Инструмент</t>
  </si>
  <si>
    <t>Респиратор с клапаном фильтр бумажный SPARTA</t>
  </si>
  <si>
    <t>Рулетка ГЕОДЕЗИЧЕСКАЯ СТАНДАРТ</t>
  </si>
  <si>
    <t>Степлер мебельный металлический регулируемый, тип скобы 53, 6-14 мм// MATRIX PROFESSIONAL</t>
  </si>
  <si>
    <t>Сверло по металлу, 1,5 мм, полированное, HSS 10 шт., цилиндрический хвостик, MATRIX</t>
  </si>
  <si>
    <t>Сверло по металлу, 2,5 мм, полированное, HSS 10 шт., цилиндрический хвостик, MATRIX</t>
  </si>
  <si>
    <t>Сверло по металлу, 3.0 мм, полированное, HSS 10 шт., цилиндрический хвостик, MATRIX</t>
  </si>
  <si>
    <t>Сверло по металлу, 3.2 мм, полированное, HSS 10 шт., цилиндрический хвостик, MATRIX</t>
  </si>
  <si>
    <t>Сверло по металлу, 3.5 мм, полированное, HSS 10 шт., цилиндрический хвостик, MATRIX</t>
  </si>
  <si>
    <t>Сверло по металлу, 3.8 мм, полированное, HSS 10 шт., цилиндрический хвостик, MATRIX</t>
  </si>
  <si>
    <t>Сверло по металлу, 4.0 мм, полированное, HSS 10 шт., цилиндрический хвостик, MATRIX</t>
  </si>
  <si>
    <t>Сверло по металлу, 4,2 мм, полированное, HSS 10 шт., цилиндрический хвостик, MATRIX</t>
  </si>
  <si>
    <t>Сверло по металлу, 4,5 мм, полированное, HSS 10 шт., цилиндрический хвостик, MATRIX</t>
  </si>
  <si>
    <t>Сверло по металлу, 5,0 мм, полированное, HSS 10 шт., цилиндрический хвостик, MATRIX</t>
  </si>
  <si>
    <t>Сверло по металлу, 6,0 мм, полированное, HSS 10 шт., цилиндрический хвостик, MATRIX</t>
  </si>
  <si>
    <t>Сверло по металлу, 7,0 мм, полированное, HSS 10 шт., цилиндрический хвостик, MATRIX</t>
  </si>
  <si>
    <t>Сверло по металлу, 8,0 мм, полированное, HSS 10 шт., цилиндрический хвостик, MATRIX</t>
  </si>
  <si>
    <t>Круг зачистной по металлу 150*6,0*22 мм</t>
  </si>
  <si>
    <t>Круг зачистной по металлу 180*6,0*22 мм</t>
  </si>
  <si>
    <t>Круг зачистной по металлу 230*6,0*22 мм</t>
  </si>
  <si>
    <t>Круг отрезной по металлу 125*1,2*22</t>
  </si>
  <si>
    <t>Круг отрезной по металлу 180х2,5*22</t>
  </si>
  <si>
    <t>Круг отрезной по металлу 230*2,5*22</t>
  </si>
  <si>
    <t>Круг лепестковый торцевой, P 40, 125 х 22,2 мм// MATRIX</t>
  </si>
  <si>
    <t>Круг лепестковый торцевой, P 40, 150 х 22,2 мм// MATRIX</t>
  </si>
  <si>
    <t>Щетка Для УШМ 150 мм, посадка 22,2 мм. плоская , крученая металлическая проволока// MATRIX</t>
  </si>
  <si>
    <t>Полотно для ножовки по металлу 1,25*12*300 мм. Россия</t>
  </si>
  <si>
    <t>Ножницы для резки изд. из ПВХ, D -  до 36 мм, 2-х комп. рук-ки,рабочий стол для плоских изд.// GROSS</t>
  </si>
  <si>
    <t>Пистолет для монтажной пены Matrix</t>
  </si>
  <si>
    <t>Очки защитные закрытого типа с непрямой вентиляцией, поликарбонат// СИБРТЕХ/Россия</t>
  </si>
  <si>
    <t>Респиратор У-2К// Россия</t>
  </si>
  <si>
    <t>Карандаш малярный, 180 мм, в упаковке 12 шт.// SPARTA</t>
  </si>
  <si>
    <t>Наушники защитные, складные, пластмассовые дужки// SPARTA</t>
  </si>
  <si>
    <t>Лакокрасочные материалы</t>
  </si>
  <si>
    <t>Эмаль ПФ-115 (голубая 0,9 кг. Норма, Ярославский  Колорит)</t>
  </si>
  <si>
    <t>Эмаль ПФ-115 (синяя 0,9 кг. Норма, Ярославский  Колорит)</t>
  </si>
  <si>
    <t>Эмаль ПФ-115 (синяя 2,7 кг. Гарант-ЛКМ)</t>
  </si>
  <si>
    <t>Эмаль ПФ-115 (желтая 0,9 кг. Норма, Ярославский  Колорит)</t>
  </si>
  <si>
    <t>Эмаль ПФ-115 (желтая 1,9 кг. Норма, Ярославский  Колорит)</t>
  </si>
  <si>
    <t>Эмаль ПФ-115 (зеленая 0,9 кг. Норма, Ярославский  Колорит)</t>
  </si>
  <si>
    <t>Эмаль ПФ-115 (зеленая 1,9 кг. Норма, Ярославский  Колорит)</t>
  </si>
  <si>
    <t>Эмаль ПФ-115 (черная 0,9 кг. Норма, Ярославский  Колорит)</t>
  </si>
  <si>
    <t>Эмаль ПФ-115 (черная 2,7 кг. Гарант-ЛКМ)</t>
  </si>
  <si>
    <t>Эмаль ПФ-115 (белая 2,7 кг. Гарант-ЛКМ)</t>
  </si>
  <si>
    <t>Эмаль ПФ-115 (серая 0,9 кг. Хозяин, Ярославский  Колорит)</t>
  </si>
  <si>
    <t>Эмаль ПФ-115 (серая 1,9 кг. Норма, Ярославский  Колорит)</t>
  </si>
  <si>
    <t>Эмаль ПФ-115 (красная 0,9 кг. Норма, Ярославский  Колорит)</t>
  </si>
  <si>
    <t>Эмаль ПФ-115 (красная 2,7 кг. Гарант-ЛКМ)</t>
  </si>
  <si>
    <t>Эмаль ПФ-115 (коричневая 2,7 кг. Гарант-ЛКМ)</t>
  </si>
  <si>
    <t>Эмаль ПФ-115 (защитная 0,9 кг. Ярко, Ярославский  Колорит)</t>
  </si>
  <si>
    <t>Эмаль ПФ-115 (защитная 1,9 кг. Ярко, Ярославский  Колорит)</t>
  </si>
  <si>
    <t>Эмаль ПФ-115 (вишневая 1,9 кг. Ярко, Ярославский  Колорит)</t>
  </si>
  <si>
    <t>Эмаль НЦ-132П (белая, 1,8 кг., Алексинский)</t>
  </si>
  <si>
    <t>Эмаль НЦ-132П (желтая, 1,7 кг., Казанский ПЗ)</t>
  </si>
  <si>
    <t>Эмаль НЦ-132П (защитная, 1,7 кг., Казанский ПЗ)</t>
  </si>
  <si>
    <t>Эмаль НЦ-132П (зеленая, 1,7 кг., Казанский ПЗ)</t>
  </si>
  <si>
    <t>Эмаль НЦ-132П (красная, 1,7 кг., Казанский ПЗ)</t>
  </si>
  <si>
    <t>Эмаль НЦ-132П (светло-голубая, 1,8 кг., Казанский ПЗ)</t>
  </si>
  <si>
    <t>Сверло по металлу, 6,5 мм, полированное, HSS, 10 шт. цилиндрический хвостовик// MATRIX</t>
  </si>
  <si>
    <t>Круг зачистной по металлу, 125 х 6,0 х 22 мм, (Луга)// Россия</t>
  </si>
  <si>
    <t>Лента малярная, 48 мм х 25 м, на бумажной основе// СИБРТЕХ/Россия</t>
  </si>
  <si>
    <t>Бетоносмеситель электрический, B-180// DENZEL</t>
  </si>
  <si>
    <t>Краска для внутренних работ Акрилор+ 11,7кг</t>
  </si>
  <si>
    <t>Краска для внутренних работ Акрилор+ 3 кг</t>
  </si>
  <si>
    <t>Краска для внутренних работ Акрилор+ 1,5 кг</t>
  </si>
  <si>
    <t>Инструменты</t>
  </si>
  <si>
    <t>Молоток слесарный, 500 г. круглый боек, дер. Рукоятка Россия</t>
  </si>
  <si>
    <t>Молоток слесарный, 800 г. круглый боек, дер. Рукоятка Россия</t>
  </si>
  <si>
    <t>Молоток слесарный, 500 г. квадратный боек, дер. Рукоятка Россия</t>
  </si>
  <si>
    <t>Кувалда, 3000 г. кованая головка, дер. Рукоятка (Труд) Россия</t>
  </si>
  <si>
    <t>Кувалда, 5000 г. кованая головка, дер. Рукоятка (Труд) Россия</t>
  </si>
  <si>
    <t>Кувалда, 7000 г. кованая головка, дер. Рукоятка (Труд) Россия</t>
  </si>
  <si>
    <t>Ключ трубный рычажный КТР-0 СИБРТЕХ</t>
  </si>
  <si>
    <t>Ключ трубный рычажный КТР-1 СИБРТЕХ</t>
  </si>
  <si>
    <t>Ключ трубный рычажный КТР-2 СИБРТЕХ</t>
  </si>
  <si>
    <t>Топор ТП11-06, 600 г., в сборе, кованый, дер. Топорище СИБРТЕХ</t>
  </si>
  <si>
    <t>Топор ТП11-08, 800 г., в сборе, кованый, дер. Топорище СИБРТЕХ</t>
  </si>
  <si>
    <t>Топор ТП11-10, 1000 г., в сборе, кованый, дер. Топорище СИБРТЕХ</t>
  </si>
  <si>
    <t>Топор в сборе "Мясоруб", кованый, дер. Топорище 430 мм, М2, (Труд) Россия</t>
  </si>
  <si>
    <t>Колун, 3000г., в сборе, литой, дер. Топорище, 700 мм. Россия</t>
  </si>
  <si>
    <t>Ножовка по дереву "Зубец" 400мм, 7-8 TPI, зуб 3D, каленый зуб, 2-х компонентная рукоятка СИБРТЕХ</t>
  </si>
  <si>
    <t>Ножовка по дереву "Зубец" 500мм, 7-8 TPI, зуб 3D, каленый зуб, 2-х компонентная рукоятка СИБРТЕХ</t>
  </si>
  <si>
    <t>Лом-гвоздодер, 500 мм, круглый, диаметр 17 мм., резиновая ручка Россия</t>
  </si>
  <si>
    <t>Лом-гвоздодер, 600 мм, круглый, диаметр 17 мм., резиновая ручка Россия</t>
  </si>
  <si>
    <t>Рулетка Black 3м*16мм, обрезиненный корпус MATRIX</t>
  </si>
  <si>
    <t>Рулетка Black 7,5м*25мм, обрезиненный корпус MATRIX</t>
  </si>
  <si>
    <t>Рулетка Black 5м*19мм, обрезиненный корпус MATRIX</t>
  </si>
  <si>
    <t>Рулетка Double fixation 3м*16мм, обрезиненный корпус, Двойная плавная фиксация MATRIX</t>
  </si>
  <si>
    <t>Рулетка Double fixation 5м*19мм, обрезиненный корпус, Двойная плавная фиксация MATRIX</t>
  </si>
  <si>
    <t>Рулетка Double fixation 7,5м*25мм, обрезиненный корпус, Двойная плавная фиксация MATRIX</t>
  </si>
  <si>
    <t>Рулетка Double fixation 10м*25мм, обрезиненный корпус, Двойная плавная фиксация MATRIX</t>
  </si>
  <si>
    <t>Угольник, 300 мм, цельнометаллический, MATRIX</t>
  </si>
  <si>
    <t>Угольник, 600 мм, цельнометаллический, MATRIX</t>
  </si>
  <si>
    <t>Уровень алюминиевый, 600 мм, 3 глазка, красный, линейка MATRIX</t>
  </si>
  <si>
    <t>Уровень алюминиевый, 1000 мм, 3 глазка, красный, линейка MATRIX</t>
  </si>
  <si>
    <t>Уровень алюминиевый, 1500 мм, 3 глазка, красный, линейка MATRIX</t>
  </si>
  <si>
    <t>Уровень алюминиевый, 2000 мм, 3 глазка, красный, линейка MATRIX</t>
  </si>
  <si>
    <t>Грабли с деревянным черенком, стальные, покрытые эпоксидом Palisad</t>
  </si>
  <si>
    <t>Мотыга 150*125 мм., радиусная, без черенка, СИБРТЕХ</t>
  </si>
  <si>
    <t>Мотыга 190*150 мм., радиусная, без черенка, СИБРТЕХ</t>
  </si>
  <si>
    <t>Метла полипропиленовая универсальная, 190*380 мм, круглая, СИБРТЕХ</t>
  </si>
  <si>
    <t>Метла полипропиленовая универсальная, 270*260 мм, распушеная, СИБРТЕХ</t>
  </si>
  <si>
    <t>Вилы 4- рогие 210*310 мм, без черенка СИБРТЕХ</t>
  </si>
  <si>
    <t>Шланг поливочный, эластичный, 3/4, 15 м. Palisad</t>
  </si>
  <si>
    <t>Шланг поливочный, эластичный, 3/4, 25 м. Palisad</t>
  </si>
  <si>
    <t>Шланг поливочный, эластичный, 1/2, 15 м. Palisad</t>
  </si>
  <si>
    <t>Шланг поливочный, эластичный, 1/2, 25 м. Palisad</t>
  </si>
  <si>
    <t>Шланг поливочный, эластичный, 1/2, 50 м. Palisad</t>
  </si>
  <si>
    <t>Болторез 450 мм. 18" БАРС</t>
  </si>
  <si>
    <t>Болторез 750 мм. 30" БАРС</t>
  </si>
  <si>
    <t>Нож, 9 мм, выдвижное лезвие MATRIX</t>
  </si>
  <si>
    <t>Нож, 18 мм, выдвижное лезвие MATRIX</t>
  </si>
  <si>
    <t>Кельма бетонщика стальная, дер. Ручка, Россия</t>
  </si>
  <si>
    <t>Кельма штукатура стальная, дер. усиленная Ручка, Россия</t>
  </si>
  <si>
    <t>Петля гаражная с шаром диаметр 14*90 мм, 4 шт. СИБРТЕХ</t>
  </si>
  <si>
    <t>Петля гаражная с шаром диаметр 20*120 мм, 4 шт. СИБРТЕХ</t>
  </si>
  <si>
    <t>Петля гаражная с шаром диаметр 30*140 мм, 4 шт. СИБРТЕХ</t>
  </si>
  <si>
    <t>Шпагат полипропиленовый 150м, 800 текс, 35 кгс СИБРТЕХ</t>
  </si>
  <si>
    <t>Шпагат полипропиленовый 500м, 800 текс, 35 кгс СИБРТЕХ</t>
  </si>
  <si>
    <t>Шнур крученый капроновый 2 мм, длина 50 м. (катушка) 70 кгс СИБРТЕХ</t>
  </si>
  <si>
    <t>Фал плетеный полипр. 16-прядный с полипр серд. 6 мм, бухта 100 м. 320 кгс СИБРТЕХ</t>
  </si>
  <si>
    <t>Фал плетеный полипр. 16-прядный с полипр серд. 8 мм, бухта 100 м. 520 кгс СИБРТЕХ</t>
  </si>
  <si>
    <t>Рулетка геодезическая 20м*12,5 мм, лента ПВХ, закрытый двухкомпонентный корпус MATRIX</t>
  </si>
  <si>
    <t>Рулетка геодезическая 30м*12,5 мм, лента ПВХ, закрытый двухкомпонентный корпус MATRIX</t>
  </si>
  <si>
    <t>Ножовка по металлу 300мм, дер. Ручка, SPARTA</t>
  </si>
  <si>
    <t>Лезвия 18 мм, 10 шт. MATRIX</t>
  </si>
  <si>
    <t>Лезвия 25 мм, 10 шт. MATRIX</t>
  </si>
  <si>
    <t>Pictures
уникально</t>
  </si>
  <si>
    <t>импорт из</t>
  </si>
  <si>
    <t>links</t>
  </si>
  <si>
    <t>колич. поз. с кот. работает программа</t>
  </si>
  <si>
    <t>Позиций в прайсе</t>
  </si>
  <si>
    <t>Имя листа Прайса</t>
  </si>
  <si>
    <t>Прайс</t>
  </si>
  <si>
    <t>max</t>
  </si>
  <si>
    <t>count</t>
  </si>
  <si>
    <t>end</t>
  </si>
  <si>
    <t>столбец</t>
  </si>
  <si>
    <t>Папка импорта экспорта</t>
  </si>
  <si>
    <t>C:\WebServersImportExport\</t>
  </si>
  <si>
    <t>kuda=1</t>
  </si>
  <si>
    <t>3 на 4</t>
  </si>
  <si>
    <t>Папка Denwer Images</t>
  </si>
  <si>
    <t>C:\WebServers\home\localhost\www\yourmakeup\images\products\originals</t>
  </si>
  <si>
    <t>kuda=2</t>
  </si>
  <si>
    <t>2 на 3</t>
  </si>
  <si>
    <t>Конфугурация SmoothePopulate</t>
  </si>
  <si>
    <t>C:\WebServers\home\localhost\www\YourMakeUp\admin\includes\applications\smoothepopulate\includes</t>
  </si>
  <si>
    <t>kuda=3</t>
  </si>
  <si>
    <t>Small</t>
  </si>
  <si>
    <t>kuda=4</t>
  </si>
  <si>
    <t>pic</t>
  </si>
  <si>
    <t>для просмотра примера ценника</t>
  </si>
  <si>
    <t>$CQ$9</t>
  </si>
  <si>
    <t>Наименования в столбце</t>
  </si>
  <si>
    <t>Цена продажа в столбце</t>
  </si>
  <si>
    <t>Вес в столбце</t>
  </si>
  <si>
    <t>Обозначение веса в столбце</t>
  </si>
  <si>
    <t>строка начала списка</t>
  </si>
  <si>
    <t>Категории в столбце</t>
  </si>
  <si>
    <t>Ценник в столбце</t>
  </si>
  <si>
    <t>Начало таблицы (столбец)</t>
  </si>
  <si>
    <t>Конец таблицы (столбец)</t>
  </si>
  <si>
    <t>&gt;&gt;режимы&gt;&gt;</t>
  </si>
  <si>
    <t>&gt;&gt;custom настройки листов прайса&gt;&gt;</t>
  </si>
  <si>
    <t>Настройка</t>
  </si>
  <si>
    <t>смена</t>
  </si>
  <si>
    <t>ценник</t>
  </si>
  <si>
    <t>интернет магазин</t>
  </si>
  <si>
    <t>прайс</t>
  </si>
  <si>
    <t>режим</t>
  </si>
  <si>
    <t>лорпавуваоррпавфывцукевнримвуцекрвпимвыфенмыфваыпвпвяавваправвп</t>
  </si>
  <si>
    <t>повторим все столбцы</t>
  </si>
  <si>
    <t>порядковый номер</t>
  </si>
  <si>
    <t>Код товара</t>
  </si>
  <si>
    <t>наменование в накладной</t>
  </si>
  <si>
    <t>Производитель</t>
  </si>
  <si>
    <t>Ручная сортировка</t>
  </si>
  <si>
    <t>Категория товара</t>
  </si>
  <si>
    <t>подкатегория 1</t>
  </si>
  <si>
    <t>Название (Особенность)</t>
  </si>
  <si>
    <t>Действие</t>
  </si>
  <si>
    <t>Тон</t>
  </si>
  <si>
    <t>Цвет</t>
  </si>
  <si>
    <t>строка 1</t>
  </si>
  <si>
    <t>строка 2</t>
  </si>
  <si>
    <t>строка 3</t>
  </si>
  <si>
    <t>текст ценника</t>
  </si>
  <si>
    <t>Упаковка шт.</t>
  </si>
  <si>
    <t>Упаковка колич.</t>
  </si>
  <si>
    <t>Остаток инт.</t>
  </si>
  <si>
    <t>Остаток Склад</t>
  </si>
  <si>
    <t>Цена закупка</t>
  </si>
  <si>
    <t>Стоимость закупка</t>
  </si>
  <si>
    <t>Цена продажа</t>
  </si>
  <si>
    <t>Цена по акции</t>
  </si>
  <si>
    <t>QR_Code</t>
  </si>
  <si>
    <t>EAN_Code</t>
  </si>
  <si>
    <t>Internet URL</t>
  </si>
  <si>
    <t>Internet Images</t>
  </si>
  <si>
    <t>Internet Скидка</t>
  </si>
  <si>
    <t>v_categories_image_1</t>
  </si>
  <si>
    <t>v_categories_image_2</t>
  </si>
  <si>
    <t>Internet Вес</t>
  </si>
  <si>
    <t>v_manufacturers_image</t>
  </si>
  <si>
    <t>v_status_current</t>
  </si>
  <si>
    <t>служебный ноль</t>
  </si>
  <si>
    <t>сортировка ручнаясортировка ручная1</t>
  </si>
  <si>
    <t>сортировка ручнаясортировка ручная2</t>
  </si>
  <si>
    <t>сорт. Категории</t>
  </si>
  <si>
    <t>Использовать 1 ценник</t>
  </si>
  <si>
    <t>использовать 1 или 3 строки</t>
  </si>
  <si>
    <t>Полное наименование на ценнике</t>
  </si>
  <si>
    <t>настройка импорта из другого прайса</t>
  </si>
  <si>
    <t>-Наименование товара</t>
  </si>
  <si>
    <t>по выбору</t>
  </si>
  <si>
    <t>-Цена</t>
  </si>
  <si>
    <t>-расфасовка, вес</t>
  </si>
  <si>
    <t xml:space="preserve"> -доп текст 1</t>
  </si>
  <si>
    <t xml:space="preserve"> -доп текст 2</t>
  </si>
  <si>
    <t xml:space="preserve"> -доп текст 3</t>
  </si>
  <si>
    <t>-количество</t>
  </si>
  <si>
    <t>использовать 1 или 3 строки switcher</t>
  </si>
  <si>
    <t>-расфасовка, вес 2</t>
  </si>
  <si>
    <t>отметка о печати ценника</t>
  </si>
  <si>
    <t>цена по акции</t>
  </si>
  <si>
    <t xml:space="preserve"> -доп текст 4</t>
  </si>
  <si>
    <t>Включены значения из столбцев (---- 3 max)</t>
  </si>
  <si>
    <t>Категории</t>
  </si>
  <si>
    <t>Рисунки категорий</t>
  </si>
  <si>
    <t>Сортировка</t>
  </si>
  <si>
    <t>иконка</t>
  </si>
  <si>
    <t>Подкатегории</t>
  </si>
  <si>
    <t>Производители</t>
  </si>
  <si>
    <t>v_products_model</t>
  </si>
  <si>
    <t>Парфюмерия</t>
  </si>
  <si>
    <t>Подводка для век</t>
  </si>
  <si>
    <t>100 Рецептов красоты</t>
  </si>
  <si>
    <t>100PK_logo.gif</t>
  </si>
  <si>
    <t>v_products_keyword_ru_RU</t>
  </si>
  <si>
    <t>Макияж</t>
  </si>
  <si>
    <t>Тени четырёхцветные</t>
  </si>
  <si>
    <t>Antonio Banderas</t>
  </si>
  <si>
    <t>v_products_name_ru_RU</t>
  </si>
  <si>
    <t>Уход за телом</t>
  </si>
  <si>
    <t>Тушь</t>
  </si>
  <si>
    <t>Armani (Армани)</t>
  </si>
  <si>
    <t>v_products_description_ru_RU</t>
  </si>
  <si>
    <t>Уход за лицом</t>
  </si>
  <si>
    <t>база под макияж</t>
  </si>
  <si>
    <t>AV</t>
  </si>
  <si>
    <t>v_products_url_ru_RU</t>
  </si>
  <si>
    <t>Уход за волосами</t>
  </si>
  <si>
    <t>Кисть для окраски волос</t>
  </si>
  <si>
    <t>Bielita (Белита)</t>
  </si>
  <si>
    <t>bielita_logo.png</t>
  </si>
  <si>
    <t>v_products_tags_ru_RU</t>
  </si>
  <si>
    <t>Для ног</t>
  </si>
  <si>
    <t>Крем универсальный для рук и тела</t>
  </si>
  <si>
    <t>Boss (Бос)</t>
  </si>
  <si>
    <t>v_products_images</t>
  </si>
  <si>
    <t>Для рук</t>
  </si>
  <si>
    <t>Гигиеническая губная помада</t>
  </si>
  <si>
    <t>Bourjois (Буржуа)</t>
  </si>
  <si>
    <t>bourjois_logo.jpg</t>
  </si>
  <si>
    <t>v_products_price</t>
  </si>
  <si>
    <t>Зона шея-подбородок</t>
  </si>
  <si>
    <t>Крем для лица</t>
  </si>
  <si>
    <t>Cacharel (Кашарель)</t>
  </si>
  <si>
    <t>cacharel_logo.jpg</t>
  </si>
  <si>
    <t>v_products_specials_price</t>
  </si>
  <si>
    <t>Дезодоранты</t>
  </si>
  <si>
    <t>Бальзам для губ</t>
  </si>
  <si>
    <t>Calvin Klein (Кельвин Кляйн)</t>
  </si>
  <si>
    <t>calvinklein_logo_.jpg</t>
  </si>
  <si>
    <t>v_products_specials_start_date</t>
  </si>
  <si>
    <t>Галантерея</t>
  </si>
  <si>
    <t>Крем для рук</t>
  </si>
  <si>
    <t>Cerruti (Черутти)</t>
  </si>
  <si>
    <t>cerruti_logo.jpg</t>
  </si>
  <si>
    <t>v_products_specials_end_date</t>
  </si>
  <si>
    <t>Косметички</t>
  </si>
  <si>
    <t>Ручки версия 35 мл.</t>
  </si>
  <si>
    <t>Cettua</t>
  </si>
  <si>
    <t>cettua_logo.gif</t>
  </si>
  <si>
    <t>v_products_quantity</t>
  </si>
  <si>
    <t>Тональный крем</t>
  </si>
  <si>
    <t>Chanel (Шанель)</t>
  </si>
  <si>
    <t>chanel_logo.jpg</t>
  </si>
  <si>
    <t>v_products_weight</t>
  </si>
  <si>
    <t>Средства для ухода за лицом и телом</t>
  </si>
  <si>
    <t>Cliven (Кливен)</t>
  </si>
  <si>
    <t>cliven_logo.jpg</t>
  </si>
  <si>
    <t>v_date_avail</t>
  </si>
  <si>
    <t>Элитная парфюмерия</t>
  </si>
  <si>
    <t>elite.jpg</t>
  </si>
  <si>
    <t>Cotton Club (Коттон Клаб)</t>
  </si>
  <si>
    <t>cottoclub_logo.jpg</t>
  </si>
  <si>
    <t>v_date_added</t>
  </si>
  <si>
    <t>Блеск для губ</t>
  </si>
  <si>
    <t>Dewal</t>
  </si>
  <si>
    <t>v_shipping_avail</t>
  </si>
  <si>
    <t>Карандаш для глаз</t>
  </si>
  <si>
    <t>Dewal (Дэвал)</t>
  </si>
  <si>
    <t>dewal_logo.jpg</t>
  </si>
  <si>
    <t>Ручки версия 3x20 мл.</t>
  </si>
  <si>
    <t>ruchki.jpg</t>
  </si>
  <si>
    <t>Dior (Диор)</t>
  </si>
  <si>
    <t>dior_logo.jpg</t>
  </si>
  <si>
    <t>v_categories_name_1_ru_RU</t>
  </si>
  <si>
    <t>DOLCE &amp; GABBANA</t>
  </si>
  <si>
    <t>dg.jpg</t>
  </si>
  <si>
    <t>Dolce &amp; Gabbana (Дольче Габана)</t>
  </si>
  <si>
    <t>dg_logo.jpg</t>
  </si>
  <si>
    <t>v_categories_name_2_ru_RU</t>
  </si>
  <si>
    <t>Dove (Дав)</t>
  </si>
  <si>
    <t>dove_logo.gif</t>
  </si>
  <si>
    <t>v_categories_image_3</t>
  </si>
  <si>
    <t>Eveline (Эвелин)</t>
  </si>
  <si>
    <t>eveline_logo.jpg</t>
  </si>
  <si>
    <t>v_categories_name_3_ru_RU</t>
  </si>
  <si>
    <t>Floresan (Флоресан)</t>
  </si>
  <si>
    <t>floresan_logo.jpg</t>
  </si>
  <si>
    <t>v_manufacturers_name</t>
  </si>
  <si>
    <t>Floresan (Флоресан) - ФИТНЕС</t>
  </si>
  <si>
    <t>FREEMAN (Фримен)</t>
  </si>
  <si>
    <t>freeman_logo.jpg</t>
  </si>
  <si>
    <t>v_manufacturers_url_ru_RU</t>
  </si>
  <si>
    <t>Frenchi</t>
  </si>
  <si>
    <t>v_tax_class_id</t>
  </si>
  <si>
    <t>Frenchi (Фрэнчи)</t>
  </si>
  <si>
    <t>frenchi_logo.jpg</t>
  </si>
  <si>
    <t>Garnier (Гарньер)</t>
  </si>
  <si>
    <t>garnier_logo.gif</t>
  </si>
  <si>
    <t>v_weight_class</t>
  </si>
  <si>
    <t>Gillette (Жилет)</t>
  </si>
  <si>
    <t>gillette_logo.jpg</t>
  </si>
  <si>
    <t>v_categories_sort_order</t>
  </si>
  <si>
    <t>Givenchy (Живанши)</t>
  </si>
  <si>
    <t>givenchy_logo.jpg</t>
  </si>
  <si>
    <t>v_parent_id</t>
  </si>
  <si>
    <t>Guarlain (Гарлен)</t>
  </si>
  <si>
    <t>v_has_children</t>
  </si>
  <si>
    <t>Gucci</t>
  </si>
  <si>
    <t>v_variants_combo</t>
  </si>
  <si>
    <t>Issey Miyake (Иссей Мияки)</t>
  </si>
  <si>
    <t>isseymiyake_logo.jpg</t>
  </si>
  <si>
    <t>v_variants_combo_db</t>
  </si>
  <si>
    <t>Kenzo</t>
  </si>
  <si>
    <t>kenzo_logo.jpg</t>
  </si>
  <si>
    <t>v_variants_quantity</t>
  </si>
  <si>
    <t>Lacoste</t>
  </si>
  <si>
    <t>lacoste_logo.jpg</t>
  </si>
  <si>
    <t>v_variants_price</t>
  </si>
  <si>
    <t>Lancome (Ланком)</t>
  </si>
  <si>
    <t>lancome_logo.gif</t>
  </si>
  <si>
    <t>v_variants_model</t>
  </si>
  <si>
    <t>Lanvin (Ланвин)</t>
  </si>
  <si>
    <t>lanvin_logo.jpg</t>
  </si>
  <si>
    <t>v_variants_weight</t>
  </si>
  <si>
    <t>Lolita Lempicka</t>
  </si>
  <si>
    <t>lolita_logo.jpg</t>
  </si>
  <si>
    <t>v_variants_weight_class</t>
  </si>
  <si>
    <t>Loreal (Лореаль)</t>
  </si>
  <si>
    <t>loreal_logo.gif</t>
  </si>
  <si>
    <t>v_variants_status</t>
  </si>
  <si>
    <t>Magrav (Маграв)</t>
  </si>
  <si>
    <t>Magrav_logo.jpg</t>
  </si>
  <si>
    <t>v_variants_tax_class_id</t>
  </si>
  <si>
    <t>Max Mara (Макс Мара)</t>
  </si>
  <si>
    <t>maxmara_logo.jpg</t>
  </si>
  <si>
    <t>v_variants_default_combo</t>
  </si>
  <si>
    <t>MaxFactor (МаксФактор)</t>
  </si>
  <si>
    <t>maxfactor_logo.jpg</t>
  </si>
  <si>
    <t>Последняя строка</t>
  </si>
  <si>
    <t>Maybelline (Мэйбеллин)</t>
  </si>
  <si>
    <t>maybelline_logo.gif</t>
  </si>
  <si>
    <t>Последний стролбец</t>
  </si>
  <si>
    <t>Montal</t>
  </si>
  <si>
    <t>montal_logo.jpg</t>
  </si>
  <si>
    <t>Moschino (Москино)</t>
  </si>
  <si>
    <t>moschino_logo.jpg</t>
  </si>
  <si>
    <t>Nina Ricci</t>
  </si>
  <si>
    <t>Nina Ricci (Нина Ричи)</t>
  </si>
  <si>
    <t>ninarichi_logo.jpg</t>
  </si>
  <si>
    <t>NIVEA (НИВЕЯ)</t>
  </si>
  <si>
    <t>nivea_logo.gif</t>
  </si>
  <si>
    <t>Novosvit (Новосвит)</t>
  </si>
  <si>
    <t>novosvit_logo.jpg</t>
  </si>
  <si>
    <t>Oriflame</t>
  </si>
  <si>
    <t>oriflame_logo.jpg</t>
  </si>
  <si>
    <t>Paco Rabanne</t>
  </si>
  <si>
    <t>pacorabannelogo.gif</t>
  </si>
  <si>
    <t>Pantene (Пантин)</t>
  </si>
  <si>
    <t>pantene_logo.gif</t>
  </si>
  <si>
    <t>PUPA</t>
  </si>
  <si>
    <t>pupa.jpg</t>
  </si>
  <si>
    <t>Rexona (Рексона)</t>
  </si>
  <si>
    <t>rexona_logo.gif</t>
  </si>
  <si>
    <t>Salvatore Ferragamo (Ферагамо)</t>
  </si>
  <si>
    <t>salvatore_logo.jpg</t>
  </si>
  <si>
    <t>Schwarzkopf (Шварцкопф)</t>
  </si>
  <si>
    <t>schwarzkopf_logo.gif</t>
  </si>
  <si>
    <t>Severina (Северина)</t>
  </si>
  <si>
    <t>severina_logo.jpg</t>
  </si>
  <si>
    <t>Syoss (Сйосс)</t>
  </si>
  <si>
    <t>syoss_logo.gif</t>
  </si>
  <si>
    <t>Versace (Версаче)</t>
  </si>
  <si>
    <t>Versace.jpg</t>
  </si>
  <si>
    <t>Vov</t>
  </si>
  <si>
    <t>Vov.jpg</t>
  </si>
  <si>
    <t>Zinger (Зингер)</t>
  </si>
  <si>
    <t>zinger_logo.gif</t>
  </si>
  <si>
    <t>АРТ-ВИЗАЖ</t>
  </si>
  <si>
    <t>av_logo.jpg</t>
  </si>
  <si>
    <t>Бархатные ручки</t>
  </si>
  <si>
    <t>BR_logo.jpg</t>
  </si>
  <si>
    <t>Буржуа</t>
  </si>
  <si>
    <t>Масток (Mastok)</t>
  </si>
  <si>
    <t>mastok_logo.jpg</t>
  </si>
  <si>
    <t>Пропеллер</t>
  </si>
  <si>
    <t>propel_logo.gif</t>
  </si>
  <si>
    <t>Северина</t>
  </si>
  <si>
    <t>Черный Жемчуг</t>
  </si>
  <si>
    <t>cherniygemchug.jpg</t>
  </si>
  <si>
    <t>Чистая линия</t>
  </si>
  <si>
    <t>chline_logo.jpg</t>
  </si>
  <si>
    <t>0.00</t>
  </si>
  <si>
    <t>mno</t>
  </si>
  <si>
    <t>forma</t>
  </si>
  <si>
    <t>mno2003</t>
  </si>
  <si>
    <t>upon</t>
  </si>
  <si>
    <t>1</t>
  </si>
  <si>
    <t>CheckBox1.Value</t>
  </si>
  <si>
    <t>0.01</t>
  </si>
  <si>
    <t>0,00</t>
  </si>
  <si>
    <t>Парниковые дуги в ПВХ  1,2*1 м. 6 шт.</t>
  </si>
  <si>
    <t>Парниковые дуги в ПВХ  0,6*0,85 м. 6 шт.</t>
  </si>
  <si>
    <t>Парниковые дуги в ПВХ  0,75*0,9 м. 6 шт.</t>
  </si>
  <si>
    <t>Парниковые дуги в ПВХ  0,85*0,9 м. 6 шт.</t>
  </si>
  <si>
    <t>Ножницы универсальные 183 мм</t>
  </si>
  <si>
    <t>Набор  бит Ph2*50 мм, сталь 45*, 10 шт.в пласт. боксе</t>
  </si>
  <si>
    <t>Лампа ЛОН 95 Вт</t>
  </si>
  <si>
    <t>Грабли 14-зубые, 280 мм, без черенка, витые СИБРТЕХ</t>
  </si>
  <si>
    <t>Грабли 18-зубые, без черенка, веерные, оцинков., круглый зуб СИБРТЕХ</t>
  </si>
  <si>
    <t>Валик малярный меховой (искус. меха) 200мм СИБРТЕХ</t>
  </si>
  <si>
    <t>Валик малярный меховой (искус. меха) 250мм СИБРТЕХ</t>
  </si>
  <si>
    <t>Кисть-макловица, 30*110 мм, натур. Щетина, дер. Корпус</t>
  </si>
  <si>
    <t>Шнур вязаный полипр. с серд. "Радуга" 4 мм L-20 м, 60-70кгс СИБРТЕХ</t>
  </si>
  <si>
    <t>Шнур вязаный полипр. с серд. "Радуга" 6 мм L-20 м, 90-110кгс СИБРТЕХ</t>
  </si>
  <si>
    <t>Шнур вязаный полипр. с серд. "Радуга" 8 мм L-20 м, 140-150кгс СИБРТЕХ</t>
  </si>
  <si>
    <t>Шнур вязаный полипр. с серд.белый 3 мм L-20 м, 50-55кгс СИБРТЕХ</t>
  </si>
  <si>
    <t>Шнур вязаный полипр. с серд.белый 4 мм L-20 м, 60-70кгс СИБРТЕХ</t>
  </si>
  <si>
    <t>Шнур вязаный полипр. с серд.белый 5 мм L-20 м, 90-100кгс СИБРТЕХ</t>
  </si>
  <si>
    <t>Шнур вязаный полипр. с серд.белый 7 мм L-20 м, 320кгс СИБРТЕХ</t>
  </si>
  <si>
    <t>Пленка парниковая Мегафлекс (Высш. сорт) 80 мкр. ГОСТ 1,5*100 м.</t>
  </si>
  <si>
    <t>Пленка  Мегафлекс ( 1 сорт) 80 мкр. ТУ 1,5*100 м.</t>
  </si>
  <si>
    <t>Пленка  Мегафлекс ( 1 сорт) 120 мкр. ТУ 1,5*100 м.</t>
  </si>
  <si>
    <t>Удленитель Волстен без заземления ПВС 3 места 5 м.</t>
  </si>
  <si>
    <t>Удленитель Волстен с заземления ПВС 5 места 5 м.</t>
  </si>
  <si>
    <t>Лампа ЛОН 40 Вт</t>
  </si>
  <si>
    <t>Лампа ЛОН 60 Вт</t>
  </si>
  <si>
    <t xml:space="preserve">Эмаль ПФ-115 (белая 2,0 кг. ПРОФИТ, Лида)              </t>
  </si>
  <si>
    <t>Грабли 16-зубые, без черенка, витые</t>
  </si>
  <si>
    <t>Тележка садовая пневматич. 1 колесо оц. 65 л. 80 кг.</t>
  </si>
  <si>
    <t>Перчатки латексные UniMax сверхпрочные M</t>
  </si>
  <si>
    <t>Перчатки латексные UniMax сверхпрочные S</t>
  </si>
  <si>
    <t>Перчатки латексные UniMax сверхпрочные XL</t>
  </si>
  <si>
    <t>Бак оц. для белья 32 л. с кр. без решетки</t>
  </si>
  <si>
    <t>Умывальник оцинк. 20 л. ОЦ-021 м</t>
  </si>
  <si>
    <t>Кисть круглая №2 (20мм) MATRIX 82074</t>
  </si>
  <si>
    <t>Ведро Крепыш 5 л.</t>
  </si>
  <si>
    <t>Ведро Крепыш 5 л. с крышкой</t>
  </si>
  <si>
    <t>Ведро Хозяюшка 5 л.</t>
  </si>
  <si>
    <t>Ведро Хозяюшка 5 л. с крышкой</t>
  </si>
  <si>
    <t>Ведро 5 л. 2 сорт черный</t>
  </si>
  <si>
    <t xml:space="preserve">Ведро 7 л. 2 сорт </t>
  </si>
  <si>
    <t xml:space="preserve">Ведро строительное 15 л. </t>
  </si>
  <si>
    <t>Канистра 20 л. (диам. Горл. 35 мм.)</t>
  </si>
  <si>
    <t>Канистра со сливом 25 л.</t>
  </si>
  <si>
    <t xml:space="preserve">Корзина для белья Плетенка 45 л. </t>
  </si>
  <si>
    <t>Корзина для белья Патриссия 60 л.</t>
  </si>
  <si>
    <t>Ванна оц. 40 л. Магнитогорск</t>
  </si>
  <si>
    <t>Ванна оц. 70 л. Магнитогорск</t>
  </si>
  <si>
    <t>Грабли 10-зубые, без черенка, витые</t>
  </si>
  <si>
    <t>Карбофос 30 гр. от тли клещей</t>
  </si>
  <si>
    <t>Командор 1 г от колор жука тли белокрылки МАКСИ</t>
  </si>
  <si>
    <t>Командор 1 мл от колор жука тли белокрылки МАКСИ</t>
  </si>
  <si>
    <t>Корадо 10 мл. от колорадского жука тли</t>
  </si>
  <si>
    <t>Коса Лиса-Экстра №9</t>
  </si>
  <si>
    <t>Коса Сайга-Люкс №9</t>
  </si>
  <si>
    <t>Лестница-тремянка ал 3ст Лидер Пэмби</t>
  </si>
  <si>
    <t>Лестница-стремянка мет 6 ст 1,3 м Классика Пэмби</t>
  </si>
  <si>
    <t>Набор щетка-совок пл Практик SVIP</t>
  </si>
  <si>
    <t>Набор щетка-скребок-совок пл Бонни SVIP</t>
  </si>
  <si>
    <t>Носилки строительные 70 л. Ударопроч пл.</t>
  </si>
  <si>
    <t>Окономойка пл. классика SVIP</t>
  </si>
  <si>
    <t>Окономойка пл. Практик SVIP</t>
  </si>
  <si>
    <t>Окономойка пл. черная SVIP</t>
  </si>
  <si>
    <t>Средства от насекомых+Опрыскиватели</t>
  </si>
  <si>
    <t>Опрыскиватель 2 л Жук</t>
  </si>
  <si>
    <t>Опрыскиватель 2,5 л Жук</t>
  </si>
  <si>
    <t>Опрыскиватель 7 л РЭМБО</t>
  </si>
  <si>
    <t>Опрыскиватель 8 л РЭМБО</t>
  </si>
  <si>
    <t>Опрыскиватель 9 л Жук телескоп брандспойт</t>
  </si>
  <si>
    <t xml:space="preserve">Разбрызгиватель пл д/шланга д-12-13 мм Цветок </t>
  </si>
  <si>
    <t>Распылитель 2-х лепестковый 1/2-3/4</t>
  </si>
  <si>
    <t>Распылитель 4-х лепестковый 1/2-3/4</t>
  </si>
  <si>
    <t>Распылитель  лепестк 1/2-3/4</t>
  </si>
  <si>
    <t>Банные принадлежности</t>
  </si>
  <si>
    <t>Рукавица для сауны НОТ РОТ Банные штучки</t>
  </si>
  <si>
    <t>Рыхлитель ЧУДО-ЛОПАТА 620 мм Супер-землекоп-8</t>
  </si>
  <si>
    <t>Рыхлитель ЧУДО-ЛОПАТА 480 мм Землекоп-6</t>
  </si>
  <si>
    <t>Серп Жнец №30</t>
  </si>
  <si>
    <t>Серп Травник №47</t>
  </si>
  <si>
    <t>Совок для мусора пл Полимербыт</t>
  </si>
  <si>
    <t>Совок пикировочно-посадочный мет пласт руч</t>
  </si>
  <si>
    <t>Средство от муравьев 1 мл МУРАТОКС</t>
  </si>
  <si>
    <t>Сэмпай 10 мл от кол жука гусениц</t>
  </si>
  <si>
    <t>Таз оц. 13 л круг Магнитогорск</t>
  </si>
  <si>
    <t>Таз пл 12 л. Круг. Люкс Полимербыт</t>
  </si>
  <si>
    <t>Таз пл 16 л круг Альфа  Москва</t>
  </si>
  <si>
    <t>Таз пл 16 л овал Альфа  Москва</t>
  </si>
  <si>
    <t>Таз пл 3,5 л квадр. Полимербыт</t>
  </si>
  <si>
    <t>Танрек 1 мл от кол жука</t>
  </si>
  <si>
    <t>Тележка для перевозки фляг усиленное колесо С-2 ПЭМБИ</t>
  </si>
  <si>
    <t>Термометр для бани и сауны 0+160 малый уп п/п</t>
  </si>
  <si>
    <t>Термометр для бани и сауны 0+160 малый уп блистер</t>
  </si>
  <si>
    <t>Термос</t>
  </si>
  <si>
    <t>Термос мет 0,5 л мет колба узкое горло хаки АРКТИКА</t>
  </si>
  <si>
    <t>Термос мет 1 л мет колба узкое горло  АРКТИКА</t>
  </si>
  <si>
    <t>Термос пл 1 л. Стекл колба бел Бразилия</t>
  </si>
  <si>
    <t>Термос пл 1,8 л. Стекл колба</t>
  </si>
  <si>
    <t>Термос прозрач пл 1 л стекл колба кружка фиол и зеленая Бразилия</t>
  </si>
  <si>
    <t>Тряпкодержатель М-1 мет/пл ПЭМБИ</t>
  </si>
  <si>
    <t>Фляга ал 40 л д/молока</t>
  </si>
  <si>
    <t>Шапка Классика НОТ РОТ</t>
  </si>
  <si>
    <t>Шапка Коси и забивай Банные штучки</t>
  </si>
  <si>
    <t>Шапка Настоящий полковник Банные штучки</t>
  </si>
  <si>
    <t>Шапка Самец Банные штучки</t>
  </si>
  <si>
    <t>Шапка Шикарный мужщина Банные штучки</t>
  </si>
  <si>
    <t>Щетка пл. д/пола Практик</t>
  </si>
  <si>
    <t>Щетка-метла пл д/пола Ориджинал</t>
  </si>
  <si>
    <t>Шланг поливочный, резиновый армиров д-18 мм бухта 50 м</t>
  </si>
  <si>
    <t>Канистра ал 10 л матов</t>
  </si>
  <si>
    <t>Шланг поливочный, ПВХ д-16 мм бухта 20 м прозрач гладкий Эконом Стерлитамак</t>
  </si>
  <si>
    <t>Шланг поливочный, ПВХ д-20 мм бухта 20 м черн ребро Стерлитамак</t>
  </si>
  <si>
    <t>Веник Сорго прошивной</t>
  </si>
  <si>
    <t>Грабли мет 3-зуб витые пласт руч</t>
  </si>
  <si>
    <t>Спирали от комаров защита для взрослых МОСКИТОЛ 10 шт.</t>
  </si>
  <si>
    <t>Лейка "Листок" 9 л.</t>
  </si>
  <si>
    <t>Лейка "Премьера" 10 л.с рассеивателем</t>
  </si>
  <si>
    <t>Лейка "Рассвет" 7 л.</t>
  </si>
  <si>
    <t>Термос мет 0,75 л мет колба широкое горло цвет в ассортим.</t>
  </si>
  <si>
    <t>Швабра плоская пл насадка микрофибра телескоп ручка весенний букет</t>
  </si>
  <si>
    <t>Швабра 125 см телескоп руч.  1 ряд роликов</t>
  </si>
  <si>
    <t>Вентилятор напольный SF-16CXA</t>
  </si>
  <si>
    <t>Вентилятор настольный TF-30TB</t>
  </si>
  <si>
    <t>Шпагат полипропиленовый 150м, 500 текс, 35 кгс СИБРТЕХ</t>
  </si>
  <si>
    <t>Молоток слесарный, 800 г. квадратный боек, дер. Рукоятка Россия</t>
  </si>
  <si>
    <t>SCARLETT SC026 Чайник тэн пластик 1,7 л 2,2 кВт белый с голубым</t>
  </si>
  <si>
    <t>SMILE WK1104 Чайник тэн пластик 1,7 л 2000 Вт</t>
  </si>
  <si>
    <t>Блюдце-тазик 140 мм гр. 8 "Саксония", фаянс (Краснодар)</t>
  </si>
  <si>
    <t>Вилы навозные 4-рогие сварные б/ч (Выкса)</t>
  </si>
  <si>
    <t>Грабли малые сталь/пл  5-зуб</t>
  </si>
  <si>
    <t>Грабли мет 22-зуб веерные пластинч б/ч (Павлово)</t>
  </si>
  <si>
    <t>Грабли мет 3-зуб сварные пласт руч (Павлово)</t>
  </si>
  <si>
    <t>Доска разделочная фанера 165*210 (Россия)</t>
  </si>
  <si>
    <t>Доска разделочная тип 26, с канавкой и отв. (Йошкар-Ола)</t>
  </si>
  <si>
    <t>Доска раздел дер 340х190 мм BETULA (Киров)</t>
  </si>
  <si>
    <t>Доска раздел дер 375х210 мм береза фигурная (Киров)</t>
  </si>
  <si>
    <t>Доска разделочная фанера 210*375 (Россия)</t>
  </si>
  <si>
    <t>Доска разделочная фанера 300*375 (Россия)</t>
  </si>
  <si>
    <t>Доска разделочная фанера 450*300 (Россия)</t>
  </si>
  <si>
    <t>Доска разделочная фанера 500*500 (Россия)</t>
  </si>
  <si>
    <t>Доска разделочная фанера 750*500 (Россия)</t>
  </si>
  <si>
    <t>Доска разделочная фанера 750*750 (Россия)</t>
  </si>
  <si>
    <t>Изолента ПВХ 15 мм 10 м белая (Россия)</t>
  </si>
  <si>
    <t>Изолента ПВХ 15 мм 10 м желтая (Россия)</t>
  </si>
  <si>
    <t>Изолента ПВХ 15 мм 10 м красная (Россия)</t>
  </si>
  <si>
    <t>Изолента ПВХ 15 мм 10 м синяя (Россия)</t>
  </si>
  <si>
    <t>Изолента ПВХ 15 мм 10 м черная (Россия)</t>
  </si>
  <si>
    <t>Казан д/плова 4,5 л  (Кукмор)</t>
  </si>
  <si>
    <t>Казан ал 6 л мет кр (Кукмор)</t>
  </si>
  <si>
    <t>Казан ал 7 л мет кр (Кукмор)</t>
  </si>
  <si>
    <t>Казан ал 8 л мет кр (Кукмор)</t>
  </si>
  <si>
    <t>Кастрюля 2,5 л с кр. (К-Уральский)</t>
  </si>
  <si>
    <t>Кастрюля нерж 3,6 л стекл кр ДОБРАЯ ТРАДИЦИЯ</t>
  </si>
  <si>
    <t>Кастрюля эм 2,1 л Солнышко INTEROS (Турция)</t>
  </si>
  <si>
    <t>Кастрюля эм 3,1 л стек кр Аппетит INTEROS (Турция)</t>
  </si>
  <si>
    <t>Кастрюля эм 3,1 л Солнышко INTEROS (Турция)</t>
  </si>
  <si>
    <t>Кастрюля эм 3,1 л стекл кр Черное золото INTEROS (Турция)</t>
  </si>
  <si>
    <t>Кастрюля эм 9 л без дек (Череповец)</t>
  </si>
  <si>
    <t>Ковш эм 1,5 л (Лысьва)</t>
  </si>
  <si>
    <t>Командор МАКСИ 1г (от колор. жука, тли, белокрылки)</t>
  </si>
  <si>
    <t>Корадо 1 мл от колорадского жука тли (Москва)</t>
  </si>
  <si>
    <t>Кружка 0,26 л. двухцв. зеленая (Румыния)</t>
  </si>
  <si>
    <t>Кружка мерная п/п 1000 мл СТОП-ЦЕНА</t>
  </si>
  <si>
    <t>Кружка мерная пл 300 мл</t>
  </si>
  <si>
    <t>Кружка мерная 1л (Москва)</t>
  </si>
  <si>
    <t>Кружка мерная 0,5л (Москва)</t>
  </si>
  <si>
    <t>Кружка стекл 200 мл Green tea Персик подар упак (Гусь-Хрустальный)</t>
  </si>
  <si>
    <t>Кружка стекл 200 мл Green tea Фруктовый чай-Зелёное яблоко подар упак (Гусь-Хрустальный)</t>
  </si>
  <si>
    <t>Кружка стекл 200 мл Прага Джуси (Гусь-Хрустальный)</t>
  </si>
  <si>
    <t>Кружка стекл 200 мл Прага Ежевика персик спелая вишня (Гусь-Хрустальный)</t>
  </si>
  <si>
    <t>Кружка стекл 200 мл Прага ОСЗ (Гусь-Хрустальный)</t>
  </si>
  <si>
    <t>Кружка стекл 250 мл Оранж (Гусь-Хрустальный)</t>
  </si>
  <si>
    <t>Кружка стекл 330 мл пиво Ладья ОСЗ (Гусь-Хрустальный)</t>
  </si>
  <si>
    <t>Кружка стекл 330 мл пиво с рифлением Ладья ОСЗ (Гусь-Хрустальный)</t>
  </si>
  <si>
    <t>Кружка стекл 500 мл пиво Лига ОСЗ (Гусь-Хрустальный)</t>
  </si>
  <si>
    <t>Кружка д/пива стекл 500мл Пинта (Гусь-Хрустальный)</t>
  </si>
  <si>
    <t>Кружка фарф 250 мл Леди белье сорт 2 (Добруш)</t>
  </si>
  <si>
    <t>Крышка жесть д/консервирования лак Гарантия качества (Елабуга)</t>
  </si>
  <si>
    <t>Кувшин пл 1 л подст под молочные пакеты МАРТИКА (Барнаул)</t>
  </si>
  <si>
    <t>Кувшин Санти (лазурно-синий) (Беларусь)</t>
  </si>
  <si>
    <t>Кувшин Санти (мандарин) (Беларусь)</t>
  </si>
  <si>
    <t>Кувшин Санти (салатный) (Беларусь)</t>
  </si>
  <si>
    <t>Кувшин таис 1,4л с кр (Барнаул)</t>
  </si>
  <si>
    <t>Кувшин пл 2 л Октет PLASTIC CENTRE (Москва)</t>
  </si>
  <si>
    <t>Кувшин 2,5 л (Салават)</t>
  </si>
  <si>
    <t>Кувшин 1,5 л "Яблоко зеленое" (Гусь-Хрустальный)</t>
  </si>
  <si>
    <t>ЛАДОМИР ЛМ203 Чайник тэн пластик 1,7 л 2 кВт</t>
  </si>
  <si>
    <t>Машинка закаточная авт Лось (Чебоксары)</t>
  </si>
  <si>
    <t>Машинка закаточная "Мещера-1" п/авт улитка (Гусь-Хрустальный)</t>
  </si>
  <si>
    <t>Миска нерж 0,7 л d 160 мм глубокая 555 (Индия)</t>
  </si>
  <si>
    <t>Миска нерж 0,7 л d 180 мм глубокая 555 (Индия)</t>
  </si>
  <si>
    <t>Миска нерж 1,2 л 555 (Индия)</t>
  </si>
  <si>
    <t>Миска нерж 1.4 л d 200 мм глубокая 555 (Индия)</t>
  </si>
  <si>
    <t>Миска нерж d 220 мм 1,3 л DOMINA (Китай)</t>
  </si>
  <si>
    <t>Миска 0,8л phibo (Москва)</t>
  </si>
  <si>
    <t>Миска фаянс 250 мл гр 8 малая Красные маки (Краснодар)</t>
  </si>
  <si>
    <t>Мотыжка комбинир сталь/пл</t>
  </si>
  <si>
    <t>Набор бокалов Паб д/пива 300 мл 2 шт (Бор)</t>
  </si>
  <si>
    <t>Набор бокалов Бистро д/коктейля 380 мл 6 шт (Бор)</t>
  </si>
  <si>
    <t>Набор бокалов стекл д/пива 500 мл Футбол (Гусь-Хрустальный)</t>
  </si>
  <si>
    <t>Набор подвязок д/растений 36 пр СТОП-ЦЕНА</t>
  </si>
  <si>
    <t>Набор рюмок стекл 6 пр 50 мл Приколы + пепельница подар уп (Гусь-Хрустальный)</t>
  </si>
  <si>
    <t>Набор стаканов стекл 3 пр 330 мл виски Вальс PASABAHCE (Бор)</t>
  </si>
  <si>
    <t>Набор стаканов Паб д/ликера 60 мл 3 шт (Бор)</t>
  </si>
  <si>
    <t>Набор стаканов Караман д/виски 250 мл 6 шт (Бор)</t>
  </si>
  <si>
    <t>Набор стаканов Данс д/коктейля высокий 315 мл 6 шт (Бор)</t>
  </si>
  <si>
    <t>Набор стаканов Данс д/ликера 60 мл 6 шт (Бор)</t>
  </si>
  <si>
    <t>Набор стаканов Триумф д/ликера 60 мл 6 шт (Бор)</t>
  </si>
  <si>
    <t>Набор стаканов Хизар д/ликера 60 мл 6 шт (Бор)</t>
  </si>
  <si>
    <t>Набор стаканов стекл 6 пр 60 мл ликера PASABAHCE (Бор)</t>
  </si>
  <si>
    <t>Набор стаканов Сильвана д/ликера 80 мл 6 шт (Бор)</t>
  </si>
  <si>
    <t>Набор фужеров стекл 6 пр 250 мл коньяк Бистро PASABAHCE (Бор)</t>
  </si>
  <si>
    <t>Набор фужеров Бистро д/пива 300 мл 6 шт (Бор)</t>
  </si>
  <si>
    <t>Набор фужеров Тулип д/воды 320 мл 6 шт (Бор)</t>
  </si>
  <si>
    <t>Опрыскиватель 2 л Жук (Ковров)</t>
  </si>
  <si>
    <t>Опрыскиватель 2,5 л "Жук" (Ковров)</t>
  </si>
  <si>
    <t>Подвязка д/раст проволка/пл кольцевая 50 шт СТОП-ЦЕНА</t>
  </si>
  <si>
    <t>Пылевыбивалка пл SVIP (Москва)</t>
  </si>
  <si>
    <t>Пылевыбивалка (Москва)</t>
  </si>
  <si>
    <t>Распылитель 2-х лепестковый 1/2-3/4" (Ковров)</t>
  </si>
  <si>
    <t>Распылитель 3-х лепестковый 1/2-3/4" (Ковров)</t>
  </si>
  <si>
    <t>Распылитель 4-х лепестковый  1/2-3/4" (Ковров)</t>
  </si>
  <si>
    <t>Решетка-барбекю глубокая 305х245х55 мм BEKKER (Китай)</t>
  </si>
  <si>
    <t>Решетка-барбекю глубокая хром 32x25х5 см дер руч Veranda</t>
  </si>
  <si>
    <t>Салатник пл 0,4 л круглый ПОЛИМЕРБЫТ (Москва)</t>
  </si>
  <si>
    <t>Салатник пл 1 л Fresh апельсин БЕРОССИ (Беларусь)</t>
  </si>
  <si>
    <t>Салатник пл 1 л Fresh яблоко БЕРОССИ (Беларусь)</t>
  </si>
  <si>
    <t>Салатник пл 500 мл Fresh апельсин БЕРОССИ (Беларусь)</t>
  </si>
  <si>
    <t>Салатник фаянс 600 мл гр 8 Мак (Краснодар)</t>
  </si>
  <si>
    <t>Секатор 220 мм оксид. с униф. защелкой (Тумботино)</t>
  </si>
  <si>
    <t>Серп "Жнец" № 30 (Арти)</t>
  </si>
  <si>
    <t>Серп "Травник" № 47 (Арти)</t>
  </si>
  <si>
    <t>Сетка от насекомых 1х2 м самокл репейная лента Стандарт (1смх5,6м) (С-Петербург)</t>
  </si>
  <si>
    <t>Сетка от насекомых "Стандарт" 1,0м.*2,0 м (С-Петербург)</t>
  </si>
  <si>
    <t>Сетка от птиц 2х5 м хаки (Ярославль)</t>
  </si>
  <si>
    <t>Стакан нерж/пл 6,7х10 см коричневый SANMARI</t>
  </si>
  <si>
    <t>Стакан стекл 50 мл рифленный ОСЗ (Гусь-Хрустальный)</t>
  </si>
  <si>
    <t>Тарелка д/супа нерж 0,9 л 555 (Индия)</t>
  </si>
  <si>
    <t>Тарелка д/супа стекл 200 мм квадр Герберы ДОБРАЯ ТРАДИЦИЯ</t>
  </si>
  <si>
    <t>Тарелка д/супа стекл d 230 мм ДОБРАЯ ТРАДИЦИЯ</t>
  </si>
  <si>
    <t>Тарелка д/яиц керам Пасхальный цветок под уп СПЕЦЦЕНА (Китай)</t>
  </si>
  <si>
    <t>Тарелка десертная ст 19см Lys creol (Франция)</t>
  </si>
  <si>
    <t>Тарелка обеденная стекл d 250 мм ДОБРАЯ ТРАДИЦИЯ</t>
  </si>
  <si>
    <t>Тарелка пл 180 мм  Domino Bravo черный БЕРОССИ (Беларусь)</t>
  </si>
  <si>
    <t>Тарелка пл d 190 мм круглая ПОЛИМЕРБЫТ (Москва)</t>
  </si>
  <si>
    <t>Тарелка стекл 210х260 мм Marine Blue PASABAHCE (Бор)</t>
  </si>
  <si>
    <t>Тарелка стекл d 195 мм Mosaic Blue PASABAHCE (Бор)</t>
  </si>
  <si>
    <t>Тарелка стекл d 195 мм Уоркшоп Green PASABAHCE (Бор)</t>
  </si>
  <si>
    <t>Тарелка стекл d 210 мм Sultana Green PASABAHCE (Бор)</t>
  </si>
  <si>
    <t>Тарелка фаянс d 175 мм гр 8 мелкая Сирень (Краснодар)</t>
  </si>
  <si>
    <t>Тарелка фаянс d 200 мм гр 8 глубокая Красные маки (Краснодар)</t>
  </si>
  <si>
    <t>Тарелка фаянс d 200 мм гр 8 мелкая Розы-2 (Краснодар)</t>
  </si>
  <si>
    <t>Чайник IRIT IR-1109 (1.8кВт, 1.7 л., открытый НЭ)</t>
  </si>
  <si>
    <t>Чайник эм 2 л дек мет кр (Череповец)</t>
  </si>
  <si>
    <t>Чайник эм 2,2 л нейлон руч Круги ТМ ДОБРАЯ ТРАДИЦИЯ</t>
  </si>
  <si>
    <t>Чайник эм 2,2 л нейлон руч Слива ТМ ДОБРАЯ ТРАДИЦИЯ</t>
  </si>
  <si>
    <t>Чайник эм 3,5 л дек (Лысьва)</t>
  </si>
  <si>
    <t>Шланг поливочный ПВХ черн. ребр. бухта 20 м d 20 мм (Стерлитамак)</t>
  </si>
  <si>
    <t>Ящик д/инструментов пл 324х165х137 мм Титан13 IDEA (Москва)</t>
  </si>
  <si>
    <t>Ящик для инструментов Master Economy 16" (Москва)</t>
  </si>
  <si>
    <t>Ящик для инструментов Smart 12" (Москва)</t>
  </si>
  <si>
    <t>Ящик д/инструментов пл Techniker 18 BLOCKER (Москва)</t>
  </si>
  <si>
    <t>Бытовая техника</t>
  </si>
  <si>
    <t>Растворитель Нефрас (уайт-спирит) 10 л, С2-80/120, бесцветный, оптима</t>
  </si>
  <si>
    <t>Колун 2700 фибергласовое обрезиненное топорище 900 мм Matrix</t>
  </si>
  <si>
    <t>Колун 3600 фибергласовое обрезиненное топорище 900 мм Matrix</t>
  </si>
  <si>
    <t>Топорище шлифованное БУК 400 мм Россия</t>
  </si>
  <si>
    <t>Топорище шлифованное БУК 500 мм Россия</t>
  </si>
  <si>
    <t>Бур садовый д. 1000 мм со сменными ножами D 150 мм, 200 мм СИБРТЕХ</t>
  </si>
  <si>
    <t>Бур садовый д. 850 мм шнековый PALISAD</t>
  </si>
  <si>
    <t>Шнур вязаный полипр. с серд.белый 6 мм L-20 м, 320кгс СИБРТЕХ</t>
  </si>
  <si>
    <t>Ведро 10л для пищ. производства</t>
  </si>
  <si>
    <r>
      <t>Розничные</t>
    </r>
    <r>
      <rPr>
        <b/>
        <sz val="11"/>
        <rFont val="Cambria"/>
        <family val="1"/>
        <charset val="204"/>
      </rPr>
      <t xml:space="preserve"> (до 1000 руб.), или отсрочка платежа 30 дней</t>
    </r>
  </si>
</sst>
</file>

<file path=xl/styles.xml><?xml version="1.0" encoding="utf-8"?>
<styleSheet xmlns="http://schemas.openxmlformats.org/spreadsheetml/2006/main">
  <numFmts count="1">
    <numFmt numFmtId="165" formatCode="\2\6"/>
  </numFmts>
  <fonts count="12">
    <font>
      <sz val="10"/>
      <name val="Arial"/>
    </font>
    <font>
      <sz val="10"/>
      <name val="Times New Roman"/>
      <family val="1"/>
      <charset val="204"/>
      <scheme val="major"/>
    </font>
    <font>
      <b/>
      <sz val="10"/>
      <name val="Times New Roman"/>
      <family val="1"/>
      <charset val="204"/>
      <scheme val="major"/>
    </font>
    <font>
      <b/>
      <sz val="11"/>
      <color indexed="9"/>
      <name val="Times New Roman"/>
      <family val="1"/>
      <charset val="204"/>
      <scheme val="major"/>
    </font>
    <font>
      <b/>
      <sz val="12"/>
      <color rgb="FFFF0000"/>
      <name val="Times New Roman"/>
      <family val="1"/>
      <charset val="204"/>
      <scheme val="major"/>
    </font>
    <font>
      <b/>
      <sz val="9"/>
      <name val="Times New Roman"/>
      <family val="1"/>
      <charset val="204"/>
      <scheme val="major"/>
    </font>
    <font>
      <b/>
      <sz val="26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Cambria"/>
      <family val="1"/>
      <charset val="204"/>
    </font>
    <font>
      <sz val="8"/>
      <name val="Arial"/>
      <family val="2"/>
    </font>
    <font>
      <sz val="11"/>
      <color theme="1"/>
      <name val="Times New Roman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2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165" fontId="0" fillId="0" borderId="0" xfId="0" applyNumberFormat="1"/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1" fontId="0" fillId="0" borderId="3" xfId="0" applyNumberFormat="1" applyBorder="1"/>
    <xf numFmtId="2" fontId="0" fillId="0" borderId="0" xfId="0" applyNumberFormat="1" applyBorder="1" applyAlignment="1">
      <alignment horizontal="right"/>
    </xf>
    <xf numFmtId="1" fontId="0" fillId="0" borderId="0" xfId="0" applyNumberFormat="1" applyBorder="1"/>
    <xf numFmtId="2" fontId="0" fillId="4" borderId="0" xfId="0" applyNumberFormat="1" applyFill="1"/>
    <xf numFmtId="2" fontId="0" fillId="0" borderId="6" xfId="0" applyNumberFormat="1" applyBorder="1" applyAlignment="1">
      <alignment horizontal="right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center" vertical="center"/>
    </xf>
    <xf numFmtId="1" fontId="0" fillId="0" borderId="0" xfId="0" applyNumberFormat="1"/>
    <xf numFmtId="2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6" borderId="0" xfId="0" applyNumberFormat="1" applyFill="1"/>
    <xf numFmtId="2" fontId="0" fillId="6" borderId="0" xfId="0" applyNumberFormat="1" applyFill="1"/>
    <xf numFmtId="2" fontId="0" fillId="5" borderId="0" xfId="0" applyNumberFormat="1" applyFill="1" applyAlignment="1">
      <alignment horizontal="right"/>
    </xf>
    <xf numFmtId="2" fontId="0" fillId="5" borderId="0" xfId="0" applyNumberFormat="1" applyFill="1"/>
    <xf numFmtId="0" fontId="0" fillId="0" borderId="0" xfId="0" applyNumberFormat="1"/>
    <xf numFmtId="2" fontId="0" fillId="0" borderId="0" xfId="0" applyNumberFormat="1" applyAlignment="1">
      <alignment horizontal="left" indent="1"/>
    </xf>
    <xf numFmtId="2" fontId="0" fillId="0" borderId="0" xfId="0" quotePrefix="1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2" fontId="0" fillId="0" borderId="3" xfId="0" applyNumberFormat="1" applyBorder="1"/>
    <xf numFmtId="1" fontId="0" fillId="0" borderId="3" xfId="0" applyNumberFormat="1" applyBorder="1" applyAlignment="1">
      <alignment horizontal="center" vertical="center"/>
    </xf>
    <xf numFmtId="2" fontId="0" fillId="7" borderId="0" xfId="0" applyNumberFormat="1" applyFill="1"/>
    <xf numFmtId="2" fontId="0" fillId="7" borderId="8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0" fillId="8" borderId="0" xfId="0" applyNumberFormat="1" applyFill="1"/>
    <xf numFmtId="0" fontId="0" fillId="8" borderId="0" xfId="0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2571749</xdr:colOff>
      <xdr:row>0</xdr:row>
      <xdr:rowOff>123825</xdr:rowOff>
    </xdr:from>
    <xdr:to>
      <xdr:col>5</xdr:col>
      <xdr:colOff>95249</xdr:colOff>
      <xdr:row>5</xdr:row>
      <xdr:rowOff>161924</xdr:rowOff>
    </xdr:to>
    <xdr:pic>
      <xdr:nvPicPr>
        <xdr:cNvPr id="2" name="Рисунок 1" descr="мелкий лого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4" y="123825"/>
          <a:ext cx="2352675" cy="2124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AW2500"/>
  <sheetViews>
    <sheetView workbookViewId="0"/>
  </sheetViews>
  <sheetFormatPr defaultRowHeight="12.75"/>
  <sheetData>
    <row r="1" spans="1:49">
      <c r="A1" s="37" t="s">
        <v>621</v>
      </c>
      <c r="B1" s="37" t="s">
        <v>627</v>
      </c>
    </row>
    <row r="2" spans="1:49">
      <c r="A2" s="37" t="s">
        <v>622</v>
      </c>
      <c r="B2" s="37" t="s">
        <v>628</v>
      </c>
    </row>
    <row r="3" spans="1:49">
      <c r="A3" s="37" t="s">
        <v>623</v>
      </c>
      <c r="B3" s="37"/>
    </row>
    <row r="4" spans="1:49">
      <c r="A4" s="37" t="s">
        <v>624</v>
      </c>
      <c r="B4" s="37" t="s">
        <v>625</v>
      </c>
    </row>
    <row r="5" spans="1:49">
      <c r="A5" s="37" t="s">
        <v>626</v>
      </c>
      <c r="B5" s="37">
        <v>1</v>
      </c>
      <c r="AP5">
        <f>COUNTA(AP9:AP2500)</f>
        <v>79</v>
      </c>
    </row>
    <row r="6" spans="1:49">
      <c r="AP6" s="36">
        <f>MAX(AP9:AP2500)</f>
        <v>79</v>
      </c>
    </row>
    <row r="7" spans="1:49">
      <c r="AP7" s="36">
        <f>MAX(MAX(AP9:AP2500),COUNTA(AP9:AP2500))</f>
        <v>79</v>
      </c>
    </row>
    <row r="8" spans="1:49" ht="38.25">
      <c r="AP8" s="35" t="s">
        <v>320</v>
      </c>
    </row>
    <row r="9" spans="1:49">
      <c r="B9" s="58"/>
      <c r="C9" s="58"/>
      <c r="D9" s="58"/>
      <c r="E9" s="58"/>
      <c r="F9" s="58"/>
      <c r="G9" s="58"/>
      <c r="H9" s="58"/>
      <c r="I9" s="58" t="e">
        <f>IF(#REF!="","",#REF!)</f>
        <v>#REF!</v>
      </c>
      <c r="J9" s="58"/>
      <c r="K9" s="58"/>
      <c r="L9" s="58"/>
      <c r="M9" s="58"/>
      <c r="N9" s="58"/>
      <c r="O9" s="58"/>
      <c r="P9" s="58" t="e">
        <f>IF(#REF!="","",#REF!)</f>
        <v>#REF!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38" t="e">
        <f>MROUND(ABS(#REF!)*1,0.01)*SIGN(#REF!)</f>
        <v>#REF!</v>
      </c>
      <c r="AB9" s="3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>
        <v>1</v>
      </c>
      <c r="AQ9" s="58"/>
      <c r="AR9" s="58"/>
      <c r="AS9" s="58"/>
      <c r="AT9" s="58"/>
      <c r="AU9" s="58"/>
      <c r="AV9" s="58"/>
      <c r="AW9" s="58"/>
    </row>
    <row r="10" spans="1:49">
      <c r="B10" s="58"/>
      <c r="C10" s="58"/>
      <c r="D10" s="58"/>
      <c r="E10" s="58"/>
      <c r="F10" s="58"/>
      <c r="G10" s="58"/>
      <c r="H10" s="58"/>
      <c r="I10" s="58" t="e">
        <f>IF(#REF!="","",#REF!)</f>
        <v>#REF!</v>
      </c>
      <c r="J10" s="58"/>
      <c r="K10" s="58"/>
      <c r="L10" s="58"/>
      <c r="M10" s="58"/>
      <c r="N10" s="58"/>
      <c r="O10" s="58"/>
      <c r="P10" s="58" t="e">
        <f>IF(#REF!="","",#REF!)</f>
        <v>#REF!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38" t="e">
        <f>MROUND(ABS(#REF!)*1,0.01)*SIGN(#REF!)</f>
        <v>#REF!</v>
      </c>
      <c r="AB10" s="3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>
        <v>2</v>
      </c>
      <c r="AQ10" s="58"/>
      <c r="AR10" s="58"/>
      <c r="AS10" s="58"/>
      <c r="AT10" s="58"/>
      <c r="AU10" s="58"/>
      <c r="AV10" s="58"/>
      <c r="AW10" s="58"/>
    </row>
    <row r="11" spans="1:49">
      <c r="B11" s="58"/>
      <c r="C11" s="58"/>
      <c r="D11" s="58"/>
      <c r="E11" s="58"/>
      <c r="F11" s="58"/>
      <c r="G11" s="58"/>
      <c r="H11" s="58"/>
      <c r="I11" s="58" t="e">
        <f>IF(#REF!="","",#REF!)</f>
        <v>#REF!</v>
      </c>
      <c r="J11" s="58"/>
      <c r="K11" s="58"/>
      <c r="L11" s="58"/>
      <c r="M11" s="58"/>
      <c r="N11" s="58"/>
      <c r="O11" s="58"/>
      <c r="P11" s="58" t="e">
        <f>IF(#REF!="","",#REF!)</f>
        <v>#REF!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38" t="e">
        <f>MROUND(ABS(#REF!)*1,0.01)*SIGN(#REF!)</f>
        <v>#REF!</v>
      </c>
      <c r="AB11" s="3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>
        <v>3</v>
      </c>
      <c r="AQ11" s="58"/>
      <c r="AR11" s="58"/>
      <c r="AS11" s="58"/>
      <c r="AT11" s="58"/>
      <c r="AU11" s="58"/>
      <c r="AV11" s="58"/>
      <c r="AW11" s="58"/>
    </row>
    <row r="12" spans="1:49">
      <c r="B12" s="58"/>
      <c r="C12" s="58"/>
      <c r="D12" s="58"/>
      <c r="E12" s="58"/>
      <c r="F12" s="58"/>
      <c r="G12" s="58"/>
      <c r="H12" s="58"/>
      <c r="I12" s="58" t="e">
        <f>IF(#REF!="","",#REF!)</f>
        <v>#REF!</v>
      </c>
      <c r="J12" s="58"/>
      <c r="K12" s="58"/>
      <c r="L12" s="58"/>
      <c r="M12" s="58"/>
      <c r="N12" s="58"/>
      <c r="O12" s="58"/>
      <c r="P12" s="58" t="e">
        <f>IF(#REF!="","",#REF!)</f>
        <v>#REF!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38" t="e">
        <f>MROUND(ABS(#REF!)*1,0.01)*SIGN(#REF!)</f>
        <v>#REF!</v>
      </c>
      <c r="AB12" s="3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>
        <v>4</v>
      </c>
      <c r="AQ12" s="58"/>
      <c r="AR12" s="58"/>
      <c r="AS12" s="58"/>
      <c r="AT12" s="58"/>
      <c r="AU12" s="58"/>
      <c r="AV12" s="58"/>
      <c r="AW12" s="58"/>
    </row>
    <row r="13" spans="1:49">
      <c r="B13" s="58"/>
      <c r="C13" s="58"/>
      <c r="D13" s="58"/>
      <c r="E13" s="58"/>
      <c r="F13" s="58"/>
      <c r="G13" s="58"/>
      <c r="H13" s="58"/>
      <c r="I13" s="58" t="e">
        <f>IF(#REF!="","",#REF!)</f>
        <v>#REF!</v>
      </c>
      <c r="J13" s="58"/>
      <c r="K13" s="58"/>
      <c r="L13" s="58"/>
      <c r="M13" s="58"/>
      <c r="N13" s="58"/>
      <c r="O13" s="58"/>
      <c r="P13" s="58" t="e">
        <f>IF(#REF!="","",#REF!)</f>
        <v>#REF!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38" t="e">
        <f>MROUND(ABS(#REF!)*1,0.01)*SIGN(#REF!)</f>
        <v>#REF!</v>
      </c>
      <c r="AB13" s="3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>
        <v>5</v>
      </c>
      <c r="AQ13" s="58"/>
      <c r="AR13" s="58"/>
      <c r="AS13" s="58"/>
      <c r="AT13" s="58"/>
      <c r="AU13" s="58"/>
      <c r="AV13" s="58"/>
      <c r="AW13" s="58"/>
    </row>
    <row r="14" spans="1:49">
      <c r="B14" s="58"/>
      <c r="C14" s="58"/>
      <c r="D14" s="58"/>
      <c r="E14" s="58"/>
      <c r="F14" s="58"/>
      <c r="G14" s="58"/>
      <c r="H14" s="58"/>
      <c r="I14" s="58" t="e">
        <f>IF(#REF!="","",#REF!)</f>
        <v>#REF!</v>
      </c>
      <c r="J14" s="58"/>
      <c r="K14" s="58"/>
      <c r="L14" s="58"/>
      <c r="M14" s="58"/>
      <c r="N14" s="58"/>
      <c r="O14" s="58"/>
      <c r="P14" s="58" t="e">
        <f>IF(#REF!="","",#REF!)</f>
        <v>#REF!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38" t="e">
        <f>MROUND(ABS(#REF!)*1,0.01)*SIGN(#REF!)</f>
        <v>#REF!</v>
      </c>
      <c r="AB14" s="3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>
        <v>6</v>
      </c>
      <c r="AQ14" s="58"/>
      <c r="AR14" s="58"/>
      <c r="AS14" s="58"/>
      <c r="AT14" s="58"/>
      <c r="AU14" s="58"/>
      <c r="AV14" s="58"/>
      <c r="AW14" s="58"/>
    </row>
    <row r="15" spans="1:49">
      <c r="B15" s="58"/>
      <c r="C15" s="58"/>
      <c r="D15" s="58"/>
      <c r="E15" s="58"/>
      <c r="F15" s="58"/>
      <c r="G15" s="58"/>
      <c r="H15" s="58"/>
      <c r="I15" s="58" t="e">
        <f>IF(#REF!="","",#REF!)</f>
        <v>#REF!</v>
      </c>
      <c r="J15" s="58"/>
      <c r="K15" s="58"/>
      <c r="L15" s="58"/>
      <c r="M15" s="58"/>
      <c r="N15" s="58"/>
      <c r="O15" s="58"/>
      <c r="P15" s="58" t="e">
        <f>IF(#REF!="","",#REF!)</f>
        <v>#REF!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38" t="e">
        <f>MROUND(ABS(#REF!)*1,0.01)*SIGN(#REF!)</f>
        <v>#REF!</v>
      </c>
      <c r="AB15" s="3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>
        <v>7</v>
      </c>
      <c r="AQ15" s="58"/>
      <c r="AR15" s="58"/>
      <c r="AS15" s="58"/>
      <c r="AT15" s="58"/>
      <c r="AU15" s="58"/>
      <c r="AV15" s="58"/>
      <c r="AW15" s="58"/>
    </row>
    <row r="16" spans="1:49">
      <c r="B16" s="58"/>
      <c r="C16" s="58"/>
      <c r="D16" s="58"/>
      <c r="E16" s="58"/>
      <c r="F16" s="58"/>
      <c r="G16" s="58"/>
      <c r="H16" s="58"/>
      <c r="I16" s="58" t="e">
        <f>IF(#REF!="","",#REF!)</f>
        <v>#REF!</v>
      </c>
      <c r="J16" s="58"/>
      <c r="K16" s="58"/>
      <c r="L16" s="58"/>
      <c r="M16" s="58"/>
      <c r="N16" s="58"/>
      <c r="O16" s="58"/>
      <c r="P16" s="58" t="e">
        <f>IF(#REF!="","",#REF!)</f>
        <v>#REF!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38" t="e">
        <f>MROUND(ABS(#REF!)*1,0.01)*SIGN(#REF!)</f>
        <v>#REF!</v>
      </c>
      <c r="AB16" s="3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>
        <v>8</v>
      </c>
      <c r="AQ16" s="58"/>
      <c r="AR16" s="58"/>
      <c r="AS16" s="58"/>
      <c r="AT16" s="58"/>
      <c r="AU16" s="58"/>
      <c r="AV16" s="58"/>
      <c r="AW16" s="58"/>
    </row>
    <row r="17" spans="2:49">
      <c r="B17" s="58"/>
      <c r="C17" s="58"/>
      <c r="D17" s="58"/>
      <c r="E17" s="58"/>
      <c r="F17" s="58"/>
      <c r="G17" s="58"/>
      <c r="H17" s="58"/>
      <c r="I17" s="58" t="e">
        <f>IF(#REF!="","",#REF!)</f>
        <v>#REF!</v>
      </c>
      <c r="J17" s="58"/>
      <c r="K17" s="58"/>
      <c r="L17" s="58"/>
      <c r="M17" s="58"/>
      <c r="N17" s="58"/>
      <c r="O17" s="58"/>
      <c r="P17" s="58" t="e">
        <f>IF(#REF!="","",#REF!)</f>
        <v>#REF!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38" t="e">
        <f>MROUND(ABS(#REF!)*1,0.01)*SIGN(#REF!)</f>
        <v>#REF!</v>
      </c>
      <c r="AB17" s="3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>
        <v>9</v>
      </c>
      <c r="AQ17" s="58"/>
      <c r="AR17" s="58"/>
      <c r="AS17" s="58"/>
      <c r="AT17" s="58"/>
      <c r="AU17" s="58"/>
      <c r="AV17" s="58"/>
      <c r="AW17" s="58"/>
    </row>
    <row r="18" spans="2:49">
      <c r="B18" s="58"/>
      <c r="C18" s="58"/>
      <c r="D18" s="58"/>
      <c r="E18" s="58"/>
      <c r="F18" s="58"/>
      <c r="G18" s="58"/>
      <c r="H18" s="58"/>
      <c r="I18" s="58" t="e">
        <f>IF(#REF!="","",#REF!)</f>
        <v>#REF!</v>
      </c>
      <c r="J18" s="58"/>
      <c r="K18" s="58"/>
      <c r="L18" s="58"/>
      <c r="M18" s="58"/>
      <c r="N18" s="58"/>
      <c r="O18" s="58"/>
      <c r="P18" s="58" t="e">
        <f>IF(#REF!="","",#REF!)</f>
        <v>#REF!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38" t="e">
        <f>MROUND(ABS(#REF!)*1,0.01)*SIGN(#REF!)</f>
        <v>#REF!</v>
      </c>
      <c r="AB18" s="3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>
        <v>10</v>
      </c>
      <c r="AQ18" s="58"/>
      <c r="AR18" s="58"/>
      <c r="AS18" s="58"/>
      <c r="AT18" s="58"/>
      <c r="AU18" s="58"/>
      <c r="AV18" s="58"/>
      <c r="AW18" s="58"/>
    </row>
    <row r="19" spans="2:49">
      <c r="B19" s="58"/>
      <c r="C19" s="58"/>
      <c r="D19" s="58"/>
      <c r="E19" s="58"/>
      <c r="F19" s="58"/>
      <c r="G19" s="58"/>
      <c r="H19" s="58"/>
      <c r="I19" s="58" t="e">
        <f>IF(#REF!="","",#REF!)</f>
        <v>#REF!</v>
      </c>
      <c r="J19" s="58"/>
      <c r="K19" s="58"/>
      <c r="L19" s="58"/>
      <c r="M19" s="58"/>
      <c r="N19" s="58"/>
      <c r="O19" s="58"/>
      <c r="P19" s="58" t="e">
        <f>IF(#REF!="","",#REF!)</f>
        <v>#REF!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38" t="e">
        <f>MROUND(ABS(#REF!)*1,0.01)*SIGN(#REF!)</f>
        <v>#REF!</v>
      </c>
      <c r="AB19" s="3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>
        <v>11</v>
      </c>
      <c r="AQ19" s="58"/>
      <c r="AR19" s="58"/>
      <c r="AS19" s="58"/>
      <c r="AT19" s="58"/>
      <c r="AU19" s="58"/>
      <c r="AV19" s="58"/>
      <c r="AW19" s="58"/>
    </row>
    <row r="20" spans="2:49">
      <c r="B20" s="58"/>
      <c r="C20" s="58"/>
      <c r="D20" s="58"/>
      <c r="E20" s="58"/>
      <c r="F20" s="58"/>
      <c r="G20" s="58"/>
      <c r="H20" s="58"/>
      <c r="I20" s="58" t="e">
        <f>IF(#REF!="","",#REF!)</f>
        <v>#REF!</v>
      </c>
      <c r="J20" s="58"/>
      <c r="K20" s="58"/>
      <c r="L20" s="58"/>
      <c r="M20" s="58"/>
      <c r="N20" s="58"/>
      <c r="O20" s="58"/>
      <c r="P20" s="58" t="e">
        <f>IF(#REF!="","",#REF!)</f>
        <v>#REF!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38" t="e">
        <f>MROUND(ABS(#REF!)*1,0.01)*SIGN(#REF!)</f>
        <v>#REF!</v>
      </c>
      <c r="AB20" s="3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>
        <v>12</v>
      </c>
      <c r="AQ20" s="58"/>
      <c r="AR20" s="58"/>
      <c r="AS20" s="58"/>
      <c r="AT20" s="58"/>
      <c r="AU20" s="58"/>
      <c r="AV20" s="58"/>
      <c r="AW20" s="58"/>
    </row>
    <row r="21" spans="2:49">
      <c r="B21" s="58"/>
      <c r="C21" s="58"/>
      <c r="D21" s="58"/>
      <c r="E21" s="58"/>
      <c r="F21" s="58"/>
      <c r="G21" s="58"/>
      <c r="H21" s="58"/>
      <c r="I21" s="58" t="e">
        <f>IF(#REF!="","",#REF!)</f>
        <v>#REF!</v>
      </c>
      <c r="J21" s="58"/>
      <c r="K21" s="58"/>
      <c r="L21" s="58"/>
      <c r="M21" s="58"/>
      <c r="N21" s="58"/>
      <c r="O21" s="58"/>
      <c r="P21" s="58" t="e">
        <f>IF(#REF!="","",#REF!)</f>
        <v>#REF!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38" t="e">
        <f>MROUND(ABS(#REF!)*1,0.01)*SIGN(#REF!)</f>
        <v>#REF!</v>
      </c>
      <c r="AB21" s="3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>
        <v>13</v>
      </c>
      <c r="AQ21" s="58"/>
      <c r="AR21" s="58"/>
      <c r="AS21" s="58"/>
      <c r="AT21" s="58"/>
      <c r="AU21" s="58"/>
      <c r="AV21" s="58"/>
      <c r="AW21" s="58"/>
    </row>
    <row r="22" spans="2:49">
      <c r="B22" s="58"/>
      <c r="C22" s="58"/>
      <c r="D22" s="58"/>
      <c r="E22" s="58"/>
      <c r="F22" s="58"/>
      <c r="G22" s="58"/>
      <c r="H22" s="58"/>
      <c r="I22" s="58" t="e">
        <f>IF(#REF!="","",#REF!)</f>
        <v>#REF!</v>
      </c>
      <c r="J22" s="58"/>
      <c r="K22" s="58"/>
      <c r="L22" s="58"/>
      <c r="M22" s="58"/>
      <c r="N22" s="58"/>
      <c r="O22" s="58"/>
      <c r="P22" s="58" t="e">
        <f>IF(#REF!="","",#REF!)</f>
        <v>#REF!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38" t="e">
        <f>MROUND(ABS(#REF!)*1,0.01)*SIGN(#REF!)</f>
        <v>#REF!</v>
      </c>
      <c r="AB22" s="3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>
        <v>14</v>
      </c>
      <c r="AQ22" s="58"/>
      <c r="AR22" s="58"/>
      <c r="AS22" s="58"/>
      <c r="AT22" s="58"/>
      <c r="AU22" s="58"/>
      <c r="AV22" s="58"/>
      <c r="AW22" s="58"/>
    </row>
    <row r="23" spans="2:49">
      <c r="B23" s="58"/>
      <c r="C23" s="58"/>
      <c r="D23" s="58"/>
      <c r="E23" s="58"/>
      <c r="F23" s="58"/>
      <c r="G23" s="58"/>
      <c r="H23" s="58"/>
      <c r="I23" s="58" t="e">
        <f>IF(#REF!="","",#REF!)</f>
        <v>#REF!</v>
      </c>
      <c r="J23" s="58"/>
      <c r="K23" s="58"/>
      <c r="L23" s="58"/>
      <c r="M23" s="58"/>
      <c r="N23" s="58"/>
      <c r="O23" s="58"/>
      <c r="P23" s="58" t="e">
        <f>IF(#REF!="","",#REF!)</f>
        <v>#REF!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38" t="e">
        <f>MROUND(ABS(#REF!)*1,0.01)*SIGN(#REF!)</f>
        <v>#REF!</v>
      </c>
      <c r="AB23" s="3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>
        <v>15</v>
      </c>
      <c r="AQ23" s="58"/>
      <c r="AR23" s="58"/>
      <c r="AS23" s="58"/>
      <c r="AT23" s="58"/>
      <c r="AU23" s="58"/>
      <c r="AV23" s="58"/>
      <c r="AW23" s="58"/>
    </row>
    <row r="24" spans="2:49">
      <c r="B24" s="58"/>
      <c r="C24" s="58"/>
      <c r="D24" s="58"/>
      <c r="E24" s="58"/>
      <c r="F24" s="58"/>
      <c r="G24" s="58"/>
      <c r="H24" s="58"/>
      <c r="I24" s="58" t="e">
        <f>IF(#REF!="","",#REF!)</f>
        <v>#REF!</v>
      </c>
      <c r="J24" s="58"/>
      <c r="K24" s="58"/>
      <c r="L24" s="58"/>
      <c r="M24" s="58"/>
      <c r="N24" s="58"/>
      <c r="O24" s="58"/>
      <c r="P24" s="58" t="e">
        <f>IF(#REF!="","",#REF!)</f>
        <v>#REF!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38" t="e">
        <f>MROUND(ABS(#REF!)*1,0.01)*SIGN(#REF!)</f>
        <v>#REF!</v>
      </c>
      <c r="AB24" s="3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>
        <v>16</v>
      </c>
      <c r="AQ24" s="58"/>
      <c r="AR24" s="58"/>
      <c r="AS24" s="58"/>
      <c r="AT24" s="58"/>
      <c r="AU24" s="58"/>
      <c r="AV24" s="58"/>
      <c r="AW24" s="58"/>
    </row>
    <row r="25" spans="2:49">
      <c r="B25" s="58"/>
      <c r="C25" s="58"/>
      <c r="D25" s="58"/>
      <c r="E25" s="58"/>
      <c r="F25" s="58"/>
      <c r="G25" s="58"/>
      <c r="H25" s="58"/>
      <c r="I25" s="58" t="e">
        <f>IF(#REF!="","",#REF!)</f>
        <v>#REF!</v>
      </c>
      <c r="J25" s="58"/>
      <c r="K25" s="58"/>
      <c r="L25" s="58"/>
      <c r="M25" s="58"/>
      <c r="N25" s="58"/>
      <c r="O25" s="58"/>
      <c r="P25" s="58" t="e">
        <f>IF(#REF!="","",#REF!)</f>
        <v>#REF!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38" t="e">
        <f>MROUND(ABS(#REF!)*1,0.01)*SIGN(#REF!)</f>
        <v>#REF!</v>
      </c>
      <c r="AB25" s="3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>
        <v>17</v>
      </c>
      <c r="AQ25" s="58"/>
      <c r="AR25" s="58"/>
      <c r="AS25" s="58"/>
      <c r="AT25" s="58"/>
      <c r="AU25" s="58"/>
      <c r="AV25" s="58"/>
      <c r="AW25" s="58"/>
    </row>
    <row r="26" spans="2:49">
      <c r="B26" s="58"/>
      <c r="C26" s="58"/>
      <c r="D26" s="58"/>
      <c r="E26" s="58"/>
      <c r="F26" s="58"/>
      <c r="G26" s="58"/>
      <c r="H26" s="58"/>
      <c r="I26" s="58" t="e">
        <f>IF(#REF!="","",#REF!)</f>
        <v>#REF!</v>
      </c>
      <c r="J26" s="58"/>
      <c r="K26" s="58"/>
      <c r="L26" s="58"/>
      <c r="M26" s="58"/>
      <c r="N26" s="58"/>
      <c r="O26" s="58"/>
      <c r="P26" s="58" t="e">
        <f>IF(#REF!="","",#REF!)</f>
        <v>#REF!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38" t="e">
        <f>MROUND(ABS(#REF!)*1,0.01)*SIGN(#REF!)</f>
        <v>#REF!</v>
      </c>
      <c r="AB26" s="3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>
        <v>18</v>
      </c>
      <c r="AQ26" s="58"/>
      <c r="AR26" s="58"/>
      <c r="AS26" s="58"/>
      <c r="AT26" s="58"/>
      <c r="AU26" s="58"/>
      <c r="AV26" s="58"/>
      <c r="AW26" s="58"/>
    </row>
    <row r="27" spans="2:49">
      <c r="B27" s="58"/>
      <c r="C27" s="58"/>
      <c r="D27" s="58"/>
      <c r="E27" s="58"/>
      <c r="F27" s="58"/>
      <c r="G27" s="58"/>
      <c r="H27" s="58"/>
      <c r="I27" s="58" t="e">
        <f>IF(#REF!="","",#REF!)</f>
        <v>#REF!</v>
      </c>
      <c r="J27" s="58"/>
      <c r="K27" s="58"/>
      <c r="L27" s="58"/>
      <c r="M27" s="58"/>
      <c r="N27" s="58"/>
      <c r="O27" s="58"/>
      <c r="P27" s="58" t="e">
        <f>IF(#REF!="","",#REF!)</f>
        <v>#REF!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38" t="e">
        <f>MROUND(ABS(#REF!)*1,0.01)*SIGN(#REF!)</f>
        <v>#REF!</v>
      </c>
      <c r="AB27" s="3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>
        <v>19</v>
      </c>
      <c r="AQ27" s="58"/>
      <c r="AR27" s="58"/>
      <c r="AS27" s="58"/>
      <c r="AT27" s="58"/>
      <c r="AU27" s="58"/>
      <c r="AV27" s="58"/>
      <c r="AW27" s="58"/>
    </row>
    <row r="28" spans="2:49">
      <c r="B28" s="58"/>
      <c r="C28" s="58"/>
      <c r="D28" s="58"/>
      <c r="E28" s="58"/>
      <c r="F28" s="58"/>
      <c r="G28" s="58"/>
      <c r="H28" s="58"/>
      <c r="I28" s="58" t="e">
        <f>IF(#REF!="","",#REF!)</f>
        <v>#REF!</v>
      </c>
      <c r="J28" s="58"/>
      <c r="K28" s="58"/>
      <c r="L28" s="58"/>
      <c r="M28" s="58"/>
      <c r="N28" s="58"/>
      <c r="O28" s="58"/>
      <c r="P28" s="58" t="e">
        <f>IF(#REF!="","",#REF!)</f>
        <v>#REF!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38" t="e">
        <f>MROUND(ABS(#REF!)*1,0.01)*SIGN(#REF!)</f>
        <v>#REF!</v>
      </c>
      <c r="AB28" s="3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>
        <v>20</v>
      </c>
      <c r="AQ28" s="58"/>
      <c r="AR28" s="58"/>
      <c r="AS28" s="58"/>
      <c r="AT28" s="58"/>
      <c r="AU28" s="58"/>
      <c r="AV28" s="58"/>
      <c r="AW28" s="58"/>
    </row>
    <row r="29" spans="2:49">
      <c r="B29" s="58"/>
      <c r="C29" s="58"/>
      <c r="D29" s="58"/>
      <c r="E29" s="58"/>
      <c r="F29" s="58"/>
      <c r="G29" s="58"/>
      <c r="H29" s="58"/>
      <c r="I29" s="58" t="e">
        <f>IF(#REF!="","",#REF!)</f>
        <v>#REF!</v>
      </c>
      <c r="J29" s="58"/>
      <c r="K29" s="58"/>
      <c r="L29" s="58"/>
      <c r="M29" s="58"/>
      <c r="N29" s="58"/>
      <c r="O29" s="58"/>
      <c r="P29" s="58" t="e">
        <f>IF(#REF!="","",#REF!)</f>
        <v>#REF!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38" t="e">
        <f>MROUND(ABS(#REF!)*1,0.01)*SIGN(#REF!)</f>
        <v>#REF!</v>
      </c>
      <c r="AB29" s="3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>
        <v>21</v>
      </c>
      <c r="AQ29" s="58"/>
      <c r="AR29" s="58"/>
      <c r="AS29" s="58"/>
      <c r="AT29" s="58"/>
      <c r="AU29" s="58"/>
      <c r="AV29" s="58"/>
      <c r="AW29" s="58"/>
    </row>
    <row r="30" spans="2:49">
      <c r="B30" s="58"/>
      <c r="C30" s="58"/>
      <c r="D30" s="58"/>
      <c r="E30" s="58"/>
      <c r="F30" s="58"/>
      <c r="G30" s="58"/>
      <c r="H30" s="58"/>
      <c r="I30" s="58" t="e">
        <f>IF(#REF!="","",#REF!)</f>
        <v>#REF!</v>
      </c>
      <c r="J30" s="58"/>
      <c r="K30" s="58"/>
      <c r="L30" s="58"/>
      <c r="M30" s="58"/>
      <c r="N30" s="58"/>
      <c r="O30" s="58"/>
      <c r="P30" s="58" t="e">
        <f>IF(#REF!="","",#REF!)</f>
        <v>#REF!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38" t="e">
        <f>MROUND(ABS(#REF!)*1,0.01)*SIGN(#REF!)</f>
        <v>#REF!</v>
      </c>
      <c r="AB30" s="3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>
        <v>22</v>
      </c>
      <c r="AQ30" s="58"/>
      <c r="AR30" s="58"/>
      <c r="AS30" s="58"/>
      <c r="AT30" s="58"/>
      <c r="AU30" s="58"/>
      <c r="AV30" s="58"/>
      <c r="AW30" s="58"/>
    </row>
    <row r="31" spans="2:49">
      <c r="B31" s="58"/>
      <c r="C31" s="58"/>
      <c r="D31" s="58"/>
      <c r="E31" s="58"/>
      <c r="F31" s="58"/>
      <c r="G31" s="58"/>
      <c r="H31" s="58"/>
      <c r="I31" s="58" t="e">
        <f>IF(#REF!="","",#REF!)</f>
        <v>#REF!</v>
      </c>
      <c r="J31" s="58"/>
      <c r="K31" s="58"/>
      <c r="L31" s="58"/>
      <c r="M31" s="58"/>
      <c r="N31" s="58"/>
      <c r="O31" s="58"/>
      <c r="P31" s="58" t="e">
        <f>IF(#REF!="","",#REF!)</f>
        <v>#REF!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38" t="e">
        <f>MROUND(ABS(#REF!)*1,0.01)*SIGN(#REF!)</f>
        <v>#REF!</v>
      </c>
      <c r="AB31" s="3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>
        <v>23</v>
      </c>
      <c r="AQ31" s="58"/>
      <c r="AR31" s="58"/>
      <c r="AS31" s="58"/>
      <c r="AT31" s="58"/>
      <c r="AU31" s="58"/>
      <c r="AV31" s="58"/>
      <c r="AW31" s="58"/>
    </row>
    <row r="32" spans="2:49">
      <c r="B32" s="58"/>
      <c r="C32" s="58"/>
      <c r="D32" s="58"/>
      <c r="E32" s="58"/>
      <c r="F32" s="58"/>
      <c r="G32" s="58"/>
      <c r="H32" s="58"/>
      <c r="I32" s="58" t="e">
        <f>IF(#REF!="","",#REF!)</f>
        <v>#REF!</v>
      </c>
      <c r="J32" s="58"/>
      <c r="K32" s="58"/>
      <c r="L32" s="58"/>
      <c r="M32" s="58"/>
      <c r="N32" s="58"/>
      <c r="O32" s="58"/>
      <c r="P32" s="58" t="e">
        <f>IF(#REF!="","",#REF!)</f>
        <v>#REF!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38" t="e">
        <f>MROUND(ABS(#REF!)*1,0.01)*SIGN(#REF!)</f>
        <v>#REF!</v>
      </c>
      <c r="AB32" s="3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>
        <v>24</v>
      </c>
      <c r="AQ32" s="58"/>
      <c r="AR32" s="58"/>
      <c r="AS32" s="58"/>
      <c r="AT32" s="58"/>
      <c r="AU32" s="58"/>
      <c r="AV32" s="58"/>
      <c r="AW32" s="58"/>
    </row>
    <row r="33" spans="2:49">
      <c r="B33" s="58"/>
      <c r="C33" s="58"/>
      <c r="D33" s="58"/>
      <c r="E33" s="58"/>
      <c r="F33" s="58"/>
      <c r="G33" s="58"/>
      <c r="H33" s="58"/>
      <c r="I33" s="58" t="e">
        <f>IF(#REF!="","",#REF!)</f>
        <v>#REF!</v>
      </c>
      <c r="J33" s="58"/>
      <c r="K33" s="58"/>
      <c r="L33" s="58"/>
      <c r="M33" s="58"/>
      <c r="N33" s="58"/>
      <c r="O33" s="58"/>
      <c r="P33" s="58" t="e">
        <f>IF(#REF!="","",#REF!)</f>
        <v>#REF!</v>
      </c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38" t="e">
        <f>MROUND(ABS(#REF!)*1,0.01)*SIGN(#REF!)</f>
        <v>#REF!</v>
      </c>
      <c r="AB33" s="3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>
        <v>25</v>
      </c>
      <c r="AQ33" s="58"/>
      <c r="AR33" s="58"/>
      <c r="AS33" s="58"/>
      <c r="AT33" s="58"/>
      <c r="AU33" s="58"/>
      <c r="AV33" s="58"/>
      <c r="AW33" s="58"/>
    </row>
    <row r="34" spans="2:49">
      <c r="B34" s="58"/>
      <c r="C34" s="58"/>
      <c r="D34" s="58"/>
      <c r="E34" s="58"/>
      <c r="F34" s="58"/>
      <c r="G34" s="58"/>
      <c r="H34" s="58"/>
      <c r="I34" s="58" t="e">
        <f>IF(#REF!="","",#REF!)</f>
        <v>#REF!</v>
      </c>
      <c r="J34" s="58"/>
      <c r="K34" s="58"/>
      <c r="L34" s="58"/>
      <c r="M34" s="58"/>
      <c r="N34" s="58"/>
      <c r="O34" s="58"/>
      <c r="P34" s="58" t="e">
        <f>IF(#REF!="","",#REF!)</f>
        <v>#REF!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38" t="e">
        <f>MROUND(ABS(#REF!)*1,0.01)*SIGN(#REF!)</f>
        <v>#REF!</v>
      </c>
      <c r="AB34" s="3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>
        <v>26</v>
      </c>
      <c r="AQ34" s="58"/>
      <c r="AR34" s="58"/>
      <c r="AS34" s="58"/>
      <c r="AT34" s="58"/>
      <c r="AU34" s="58"/>
      <c r="AV34" s="58"/>
      <c r="AW34" s="58"/>
    </row>
    <row r="35" spans="2:49">
      <c r="B35" s="58"/>
      <c r="C35" s="58"/>
      <c r="D35" s="58"/>
      <c r="E35" s="58"/>
      <c r="F35" s="58"/>
      <c r="G35" s="58"/>
      <c r="H35" s="58"/>
      <c r="I35" s="58" t="e">
        <f>IF(#REF!="","",#REF!)</f>
        <v>#REF!</v>
      </c>
      <c r="J35" s="58"/>
      <c r="K35" s="58"/>
      <c r="L35" s="58"/>
      <c r="M35" s="58"/>
      <c r="N35" s="58"/>
      <c r="O35" s="58"/>
      <c r="P35" s="58" t="e">
        <f>IF(#REF!="","",#REF!)</f>
        <v>#REF!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38" t="e">
        <f>MROUND(ABS(#REF!)*1,0.01)*SIGN(#REF!)</f>
        <v>#REF!</v>
      </c>
      <c r="AB35" s="3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>
        <v>27</v>
      </c>
      <c r="AQ35" s="58"/>
      <c r="AR35" s="58"/>
      <c r="AS35" s="58"/>
      <c r="AT35" s="58"/>
      <c r="AU35" s="58"/>
      <c r="AV35" s="58"/>
      <c r="AW35" s="58"/>
    </row>
    <row r="36" spans="2:49">
      <c r="B36" s="58"/>
      <c r="C36" s="58"/>
      <c r="D36" s="58"/>
      <c r="E36" s="58"/>
      <c r="F36" s="58"/>
      <c r="G36" s="58"/>
      <c r="H36" s="58"/>
      <c r="I36" s="58" t="e">
        <f>IF(#REF!="","",#REF!)</f>
        <v>#REF!</v>
      </c>
      <c r="J36" s="58"/>
      <c r="K36" s="58"/>
      <c r="L36" s="58"/>
      <c r="M36" s="58"/>
      <c r="N36" s="58"/>
      <c r="O36" s="58"/>
      <c r="P36" s="58" t="e">
        <f>IF(#REF!="","",#REF!)</f>
        <v>#REF!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38" t="e">
        <f>MROUND(ABS(#REF!)*1,0.01)*SIGN(#REF!)</f>
        <v>#REF!</v>
      </c>
      <c r="AB36" s="3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>
        <v>28</v>
      </c>
      <c r="AQ36" s="58"/>
      <c r="AR36" s="58"/>
      <c r="AS36" s="58"/>
      <c r="AT36" s="58"/>
      <c r="AU36" s="58"/>
      <c r="AV36" s="58"/>
      <c r="AW36" s="58"/>
    </row>
    <row r="37" spans="2:49">
      <c r="B37" s="58"/>
      <c r="C37" s="58"/>
      <c r="D37" s="58"/>
      <c r="E37" s="58"/>
      <c r="F37" s="58"/>
      <c r="G37" s="58"/>
      <c r="H37" s="58"/>
      <c r="I37" s="58" t="e">
        <f>IF(#REF!="","",#REF!)</f>
        <v>#REF!</v>
      </c>
      <c r="J37" s="58"/>
      <c r="K37" s="58"/>
      <c r="L37" s="58"/>
      <c r="M37" s="58"/>
      <c r="N37" s="58"/>
      <c r="O37" s="58"/>
      <c r="P37" s="58" t="e">
        <f>IF(#REF!="","",#REF!)</f>
        <v>#REF!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38" t="e">
        <f>MROUND(ABS(#REF!)*1,0.01)*SIGN(#REF!)</f>
        <v>#REF!</v>
      </c>
      <c r="AB37" s="3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v>29</v>
      </c>
      <c r="AQ37" s="58"/>
      <c r="AR37" s="58"/>
      <c r="AS37" s="58"/>
      <c r="AT37" s="58"/>
      <c r="AU37" s="58"/>
      <c r="AV37" s="58"/>
      <c r="AW37" s="58"/>
    </row>
    <row r="38" spans="2:49">
      <c r="B38" s="58"/>
      <c r="C38" s="58"/>
      <c r="D38" s="58"/>
      <c r="E38" s="58"/>
      <c r="F38" s="58"/>
      <c r="G38" s="58"/>
      <c r="H38" s="58"/>
      <c r="I38" s="58" t="e">
        <f>IF(#REF!="","",#REF!)</f>
        <v>#REF!</v>
      </c>
      <c r="J38" s="58"/>
      <c r="K38" s="58"/>
      <c r="L38" s="58"/>
      <c r="M38" s="58"/>
      <c r="N38" s="58"/>
      <c r="O38" s="58"/>
      <c r="P38" s="58" t="e">
        <f>IF(#REF!="","",#REF!)</f>
        <v>#REF!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38" t="e">
        <f>MROUND(ABS(#REF!)*1,0.01)*SIGN(#REF!)</f>
        <v>#REF!</v>
      </c>
      <c r="AB38" s="3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>
        <v>30</v>
      </c>
      <c r="AQ38" s="58"/>
      <c r="AR38" s="58"/>
      <c r="AS38" s="58"/>
      <c r="AT38" s="58"/>
      <c r="AU38" s="58"/>
      <c r="AV38" s="58"/>
      <c r="AW38" s="58"/>
    </row>
    <row r="39" spans="2:49">
      <c r="B39" s="58"/>
      <c r="C39" s="58"/>
      <c r="D39" s="58"/>
      <c r="E39" s="58"/>
      <c r="F39" s="58"/>
      <c r="G39" s="58"/>
      <c r="H39" s="58"/>
      <c r="I39" s="58" t="e">
        <f>IF(#REF!="","",#REF!)</f>
        <v>#REF!</v>
      </c>
      <c r="J39" s="58"/>
      <c r="K39" s="58"/>
      <c r="L39" s="58"/>
      <c r="M39" s="58"/>
      <c r="N39" s="58"/>
      <c r="O39" s="58"/>
      <c r="P39" s="58" t="e">
        <f>IF(#REF!="","",#REF!)</f>
        <v>#REF!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38" t="e">
        <f>MROUND(ABS(#REF!)*1,0.01)*SIGN(#REF!)</f>
        <v>#REF!</v>
      </c>
      <c r="AB39" s="3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>
        <v>31</v>
      </c>
      <c r="AQ39" s="58"/>
      <c r="AR39" s="58"/>
      <c r="AS39" s="58"/>
      <c r="AT39" s="58"/>
      <c r="AU39" s="58"/>
      <c r="AV39" s="58"/>
      <c r="AW39" s="58"/>
    </row>
    <row r="40" spans="2:49">
      <c r="B40" s="58"/>
      <c r="C40" s="58"/>
      <c r="D40" s="58"/>
      <c r="E40" s="58"/>
      <c r="F40" s="58"/>
      <c r="G40" s="58"/>
      <c r="H40" s="58"/>
      <c r="I40" s="58" t="e">
        <f>IF(#REF!="","",#REF!)</f>
        <v>#REF!</v>
      </c>
      <c r="J40" s="58"/>
      <c r="K40" s="58"/>
      <c r="L40" s="58"/>
      <c r="M40" s="58"/>
      <c r="N40" s="58"/>
      <c r="O40" s="58"/>
      <c r="P40" s="58" t="e">
        <f>IF(#REF!="","",#REF!)</f>
        <v>#REF!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38" t="e">
        <f>MROUND(ABS(#REF!)*1,0.01)*SIGN(#REF!)</f>
        <v>#REF!</v>
      </c>
      <c r="AB40" s="3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>
        <v>32</v>
      </c>
      <c r="AQ40" s="58"/>
      <c r="AR40" s="58"/>
      <c r="AS40" s="58"/>
      <c r="AT40" s="58"/>
      <c r="AU40" s="58"/>
      <c r="AV40" s="58"/>
      <c r="AW40" s="58"/>
    </row>
    <row r="41" spans="2:49">
      <c r="B41" s="58"/>
      <c r="C41" s="58"/>
      <c r="D41" s="58"/>
      <c r="E41" s="58"/>
      <c r="F41" s="58"/>
      <c r="G41" s="58"/>
      <c r="H41" s="58"/>
      <c r="I41" s="58" t="e">
        <f>IF(#REF!="","",#REF!)</f>
        <v>#REF!</v>
      </c>
      <c r="J41" s="58"/>
      <c r="K41" s="58"/>
      <c r="L41" s="58"/>
      <c r="M41" s="58"/>
      <c r="N41" s="58"/>
      <c r="O41" s="58"/>
      <c r="P41" s="58" t="e">
        <f>IF(#REF!="","",#REF!)</f>
        <v>#REF!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38" t="e">
        <f>MROUND(ABS(#REF!)*1,0.01)*SIGN(#REF!)</f>
        <v>#REF!</v>
      </c>
      <c r="AB41" s="3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>
        <v>33</v>
      </c>
      <c r="AQ41" s="58"/>
      <c r="AR41" s="58"/>
      <c r="AS41" s="58"/>
      <c r="AT41" s="58"/>
      <c r="AU41" s="58"/>
      <c r="AV41" s="58"/>
      <c r="AW41" s="58"/>
    </row>
    <row r="42" spans="2:49">
      <c r="B42" s="58"/>
      <c r="C42" s="58"/>
      <c r="D42" s="58"/>
      <c r="E42" s="58"/>
      <c r="F42" s="58"/>
      <c r="G42" s="58"/>
      <c r="H42" s="58"/>
      <c r="I42" s="58" t="e">
        <f>IF(#REF!="","",#REF!)</f>
        <v>#REF!</v>
      </c>
      <c r="J42" s="58"/>
      <c r="K42" s="58"/>
      <c r="L42" s="58"/>
      <c r="M42" s="58"/>
      <c r="N42" s="58"/>
      <c r="O42" s="58"/>
      <c r="P42" s="58" t="e">
        <f>IF(#REF!="","",#REF!)</f>
        <v>#REF!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38" t="e">
        <f>MROUND(ABS(#REF!)*1,0.01)*SIGN(#REF!)</f>
        <v>#REF!</v>
      </c>
      <c r="AB42" s="3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>
        <v>34</v>
      </c>
      <c r="AQ42" s="58"/>
      <c r="AR42" s="58"/>
      <c r="AS42" s="58"/>
      <c r="AT42" s="58"/>
      <c r="AU42" s="58"/>
      <c r="AV42" s="58"/>
      <c r="AW42" s="58"/>
    </row>
    <row r="43" spans="2:49">
      <c r="B43" s="58"/>
      <c r="C43" s="58"/>
      <c r="D43" s="58"/>
      <c r="E43" s="58"/>
      <c r="F43" s="58"/>
      <c r="G43" s="58"/>
      <c r="H43" s="58"/>
      <c r="I43" s="58" t="e">
        <f>IF(#REF!="","",#REF!)</f>
        <v>#REF!</v>
      </c>
      <c r="J43" s="58"/>
      <c r="K43" s="58"/>
      <c r="L43" s="58"/>
      <c r="M43" s="58"/>
      <c r="N43" s="58"/>
      <c r="O43" s="58"/>
      <c r="P43" s="58" t="e">
        <f>IF(#REF!="","",#REF!)</f>
        <v>#REF!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38" t="e">
        <f>MROUND(ABS(#REF!)*1,0.01)*SIGN(#REF!)</f>
        <v>#REF!</v>
      </c>
      <c r="AB43" s="3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>
        <v>35</v>
      </c>
      <c r="AQ43" s="58"/>
      <c r="AR43" s="58"/>
      <c r="AS43" s="58"/>
      <c r="AT43" s="58"/>
      <c r="AU43" s="58"/>
      <c r="AV43" s="58"/>
      <c r="AW43" s="58"/>
    </row>
    <row r="44" spans="2:49">
      <c r="B44" s="58"/>
      <c r="C44" s="58"/>
      <c r="D44" s="58"/>
      <c r="E44" s="58"/>
      <c r="F44" s="58"/>
      <c r="G44" s="58"/>
      <c r="H44" s="58"/>
      <c r="I44" s="58" t="e">
        <f>IF(#REF!="","",#REF!)</f>
        <v>#REF!</v>
      </c>
      <c r="J44" s="58"/>
      <c r="K44" s="58"/>
      <c r="L44" s="58"/>
      <c r="M44" s="58"/>
      <c r="N44" s="58"/>
      <c r="O44" s="58"/>
      <c r="P44" s="58" t="e">
        <f>IF(#REF!="","",#REF!)</f>
        <v>#REF!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38" t="e">
        <f>MROUND(ABS(#REF!)*1,0.01)*SIGN(#REF!)</f>
        <v>#REF!</v>
      </c>
      <c r="AB44" s="3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>
        <v>36</v>
      </c>
      <c r="AQ44" s="58"/>
      <c r="AR44" s="58"/>
      <c r="AS44" s="58"/>
      <c r="AT44" s="58"/>
      <c r="AU44" s="58"/>
      <c r="AV44" s="58"/>
      <c r="AW44" s="58"/>
    </row>
    <row r="45" spans="2:49">
      <c r="B45" s="58"/>
      <c r="C45" s="58"/>
      <c r="D45" s="58"/>
      <c r="E45" s="58"/>
      <c r="F45" s="58"/>
      <c r="G45" s="58"/>
      <c r="H45" s="58"/>
      <c r="I45" s="58" t="e">
        <f>IF(#REF!="","",#REF!)</f>
        <v>#REF!</v>
      </c>
      <c r="J45" s="58"/>
      <c r="K45" s="58"/>
      <c r="L45" s="58"/>
      <c r="M45" s="58"/>
      <c r="N45" s="58"/>
      <c r="O45" s="58"/>
      <c r="P45" s="58" t="e">
        <f>IF(#REF!="","",#REF!)</f>
        <v>#REF!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38" t="e">
        <f>MROUND(ABS(#REF!)*1,0.01)*SIGN(#REF!)</f>
        <v>#REF!</v>
      </c>
      <c r="AB45" s="3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>
        <v>37</v>
      </c>
      <c r="AQ45" s="58"/>
      <c r="AR45" s="58"/>
      <c r="AS45" s="58"/>
      <c r="AT45" s="58"/>
      <c r="AU45" s="58"/>
      <c r="AV45" s="58"/>
      <c r="AW45" s="58"/>
    </row>
    <row r="46" spans="2:49">
      <c r="B46" s="58"/>
      <c r="C46" s="58"/>
      <c r="D46" s="58"/>
      <c r="E46" s="58"/>
      <c r="F46" s="58"/>
      <c r="G46" s="58"/>
      <c r="H46" s="58"/>
      <c r="I46" s="58" t="e">
        <f>IF(#REF!="","",#REF!)</f>
        <v>#REF!</v>
      </c>
      <c r="J46" s="58"/>
      <c r="K46" s="58"/>
      <c r="L46" s="58"/>
      <c r="M46" s="58"/>
      <c r="N46" s="58"/>
      <c r="O46" s="58"/>
      <c r="P46" s="58" t="e">
        <f>IF(#REF!="","",#REF!)</f>
        <v>#REF!</v>
      </c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38" t="e">
        <f>MROUND(ABS(#REF!)*1,0.01)*SIGN(#REF!)</f>
        <v>#REF!</v>
      </c>
      <c r="AB46" s="3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>
        <v>38</v>
      </c>
      <c r="AQ46" s="58"/>
      <c r="AR46" s="58"/>
      <c r="AS46" s="58"/>
      <c r="AT46" s="58"/>
      <c r="AU46" s="58"/>
      <c r="AV46" s="58"/>
      <c r="AW46" s="58"/>
    </row>
    <row r="47" spans="2:49">
      <c r="B47" s="58"/>
      <c r="C47" s="58"/>
      <c r="D47" s="58"/>
      <c r="E47" s="58"/>
      <c r="F47" s="58"/>
      <c r="G47" s="58"/>
      <c r="H47" s="58"/>
      <c r="I47" s="58" t="e">
        <f>IF(#REF!="","",#REF!)</f>
        <v>#REF!</v>
      </c>
      <c r="J47" s="58"/>
      <c r="K47" s="58"/>
      <c r="L47" s="58"/>
      <c r="M47" s="58"/>
      <c r="N47" s="58"/>
      <c r="O47" s="58"/>
      <c r="P47" s="58" t="e">
        <f>IF(#REF!="","",#REF!)</f>
        <v>#REF!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38" t="e">
        <f>MROUND(ABS(#REF!)*1,0.01)*SIGN(#REF!)</f>
        <v>#REF!</v>
      </c>
      <c r="AB47" s="3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>
        <v>39</v>
      </c>
      <c r="AQ47" s="58"/>
      <c r="AR47" s="58"/>
      <c r="AS47" s="58"/>
      <c r="AT47" s="58"/>
      <c r="AU47" s="58"/>
      <c r="AV47" s="58"/>
      <c r="AW47" s="58"/>
    </row>
    <row r="48" spans="2:49">
      <c r="B48" s="58"/>
      <c r="C48" s="58"/>
      <c r="D48" s="58"/>
      <c r="E48" s="58"/>
      <c r="F48" s="58"/>
      <c r="G48" s="58"/>
      <c r="H48" s="58"/>
      <c r="I48" s="58" t="e">
        <f>IF(#REF!="","",#REF!)</f>
        <v>#REF!</v>
      </c>
      <c r="J48" s="58"/>
      <c r="K48" s="58"/>
      <c r="L48" s="58"/>
      <c r="M48" s="58"/>
      <c r="N48" s="58"/>
      <c r="O48" s="58"/>
      <c r="P48" s="58" t="e">
        <f>IF(#REF!="","",#REF!)</f>
        <v>#REF!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38" t="e">
        <f>MROUND(ABS(#REF!)*1,0.01)*SIGN(#REF!)</f>
        <v>#REF!</v>
      </c>
      <c r="AB48" s="3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>
        <v>40</v>
      </c>
      <c r="AQ48" s="58"/>
      <c r="AR48" s="58"/>
      <c r="AS48" s="58"/>
      <c r="AT48" s="58"/>
      <c r="AU48" s="58"/>
      <c r="AV48" s="58"/>
      <c r="AW48" s="58"/>
    </row>
    <row r="49" spans="2:49">
      <c r="B49" s="58"/>
      <c r="C49" s="58"/>
      <c r="D49" s="58"/>
      <c r="E49" s="58"/>
      <c r="F49" s="58"/>
      <c r="G49" s="58"/>
      <c r="H49" s="58"/>
      <c r="I49" s="58" t="e">
        <f>IF(#REF!="","",#REF!)</f>
        <v>#REF!</v>
      </c>
      <c r="J49" s="58"/>
      <c r="K49" s="58"/>
      <c r="L49" s="58"/>
      <c r="M49" s="58"/>
      <c r="N49" s="58"/>
      <c r="O49" s="58"/>
      <c r="P49" s="58" t="e">
        <f>IF(#REF!="","",#REF!)</f>
        <v>#REF!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38" t="e">
        <f>MROUND(ABS(#REF!)*1,0.01)*SIGN(#REF!)</f>
        <v>#REF!</v>
      </c>
      <c r="AB49" s="3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>
        <v>41</v>
      </c>
      <c r="AQ49" s="58"/>
      <c r="AR49" s="58"/>
      <c r="AS49" s="58"/>
      <c r="AT49" s="58"/>
      <c r="AU49" s="58"/>
      <c r="AV49" s="58"/>
      <c r="AW49" s="58"/>
    </row>
    <row r="50" spans="2:49">
      <c r="B50" s="58"/>
      <c r="C50" s="58"/>
      <c r="D50" s="58"/>
      <c r="E50" s="58"/>
      <c r="F50" s="58"/>
      <c r="G50" s="58"/>
      <c r="H50" s="58"/>
      <c r="I50" s="58" t="e">
        <f>IF(#REF!="","",#REF!)</f>
        <v>#REF!</v>
      </c>
      <c r="J50" s="58"/>
      <c r="K50" s="58"/>
      <c r="L50" s="58"/>
      <c r="M50" s="58"/>
      <c r="N50" s="58"/>
      <c r="O50" s="58"/>
      <c r="P50" s="58" t="e">
        <f>IF(#REF!="","",#REF!)</f>
        <v>#REF!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38" t="e">
        <f>MROUND(ABS(#REF!)*1,0.01)*SIGN(#REF!)</f>
        <v>#REF!</v>
      </c>
      <c r="AB50" s="3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>
        <v>42</v>
      </c>
      <c r="AQ50" s="58"/>
      <c r="AR50" s="58"/>
      <c r="AS50" s="58"/>
      <c r="AT50" s="58"/>
      <c r="AU50" s="58"/>
      <c r="AV50" s="58"/>
      <c r="AW50" s="58"/>
    </row>
    <row r="51" spans="2:49">
      <c r="B51" s="58"/>
      <c r="C51" s="58"/>
      <c r="D51" s="58"/>
      <c r="E51" s="58"/>
      <c r="F51" s="58"/>
      <c r="G51" s="58"/>
      <c r="H51" s="58"/>
      <c r="I51" s="58" t="e">
        <f>IF(#REF!="","",#REF!)</f>
        <v>#REF!</v>
      </c>
      <c r="J51" s="58"/>
      <c r="K51" s="58"/>
      <c r="L51" s="58"/>
      <c r="M51" s="58"/>
      <c r="N51" s="58"/>
      <c r="O51" s="58"/>
      <c r="P51" s="58" t="e">
        <f>IF(#REF!="","",#REF!)</f>
        <v>#REF!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38" t="e">
        <f>MROUND(ABS(#REF!)*1,0.01)*SIGN(#REF!)</f>
        <v>#REF!</v>
      </c>
      <c r="AB51" s="3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>
        <v>43</v>
      </c>
      <c r="AQ51" s="58"/>
      <c r="AR51" s="58"/>
      <c r="AS51" s="58"/>
      <c r="AT51" s="58"/>
      <c r="AU51" s="58"/>
      <c r="AV51" s="58"/>
      <c r="AW51" s="58"/>
    </row>
    <row r="52" spans="2:49">
      <c r="B52" s="58"/>
      <c r="C52" s="58"/>
      <c r="D52" s="58"/>
      <c r="E52" s="58"/>
      <c r="F52" s="58"/>
      <c r="G52" s="58"/>
      <c r="H52" s="58"/>
      <c r="I52" s="58" t="e">
        <f>IF(#REF!="","",#REF!)</f>
        <v>#REF!</v>
      </c>
      <c r="J52" s="58"/>
      <c r="K52" s="58"/>
      <c r="L52" s="58"/>
      <c r="M52" s="58"/>
      <c r="N52" s="58"/>
      <c r="O52" s="58"/>
      <c r="P52" s="58" t="e">
        <f>IF(#REF!="","",#REF!)</f>
        <v>#REF!</v>
      </c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38" t="e">
        <f>MROUND(ABS(#REF!)*1,0.01)*SIGN(#REF!)</f>
        <v>#REF!</v>
      </c>
      <c r="AB52" s="3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>
        <v>44</v>
      </c>
      <c r="AQ52" s="58"/>
      <c r="AR52" s="58"/>
      <c r="AS52" s="58"/>
      <c r="AT52" s="58"/>
      <c r="AU52" s="58"/>
      <c r="AV52" s="58"/>
      <c r="AW52" s="58"/>
    </row>
    <row r="53" spans="2:49">
      <c r="B53" s="58"/>
      <c r="C53" s="58"/>
      <c r="D53" s="58"/>
      <c r="E53" s="58"/>
      <c r="F53" s="58"/>
      <c r="G53" s="58"/>
      <c r="H53" s="58"/>
      <c r="I53" s="58" t="e">
        <f>IF(#REF!="","",#REF!)</f>
        <v>#REF!</v>
      </c>
      <c r="J53" s="58"/>
      <c r="K53" s="58"/>
      <c r="L53" s="58"/>
      <c r="M53" s="58"/>
      <c r="N53" s="58"/>
      <c r="O53" s="58"/>
      <c r="P53" s="58" t="e">
        <f>IF(#REF!="","",#REF!)</f>
        <v>#REF!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38" t="e">
        <f>MROUND(ABS(#REF!)*1,0.01)*SIGN(#REF!)</f>
        <v>#REF!</v>
      </c>
      <c r="AB53" s="3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>
        <v>45</v>
      </c>
      <c r="AQ53" s="58"/>
      <c r="AR53" s="58"/>
      <c r="AS53" s="58"/>
      <c r="AT53" s="58"/>
      <c r="AU53" s="58"/>
      <c r="AV53" s="58"/>
      <c r="AW53" s="58"/>
    </row>
    <row r="54" spans="2:49">
      <c r="B54" s="58"/>
      <c r="C54" s="58"/>
      <c r="D54" s="58"/>
      <c r="E54" s="58"/>
      <c r="F54" s="58"/>
      <c r="G54" s="58"/>
      <c r="H54" s="58"/>
      <c r="I54" s="58" t="e">
        <f>IF(#REF!="","",#REF!)</f>
        <v>#REF!</v>
      </c>
      <c r="J54" s="58"/>
      <c r="K54" s="58"/>
      <c r="L54" s="58"/>
      <c r="M54" s="58"/>
      <c r="N54" s="58"/>
      <c r="O54" s="58"/>
      <c r="P54" s="58" t="e">
        <f>IF(#REF!="","",#REF!)</f>
        <v>#REF!</v>
      </c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38" t="e">
        <f>MROUND(ABS(#REF!)*1,0.01)*SIGN(#REF!)</f>
        <v>#REF!</v>
      </c>
      <c r="AB54" s="3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>
        <v>46</v>
      </c>
      <c r="AQ54" s="58"/>
      <c r="AR54" s="58"/>
      <c r="AS54" s="58"/>
      <c r="AT54" s="58"/>
      <c r="AU54" s="58"/>
      <c r="AV54" s="58"/>
      <c r="AW54" s="58"/>
    </row>
    <row r="55" spans="2:49">
      <c r="B55" s="58"/>
      <c r="C55" s="58"/>
      <c r="D55" s="58"/>
      <c r="E55" s="58"/>
      <c r="F55" s="58"/>
      <c r="G55" s="58"/>
      <c r="H55" s="58"/>
      <c r="I55" s="58" t="e">
        <f>IF(#REF!="","",#REF!)</f>
        <v>#REF!</v>
      </c>
      <c r="J55" s="58"/>
      <c r="K55" s="58"/>
      <c r="L55" s="58"/>
      <c r="M55" s="58"/>
      <c r="N55" s="58"/>
      <c r="O55" s="58"/>
      <c r="P55" s="58" t="e">
        <f>IF(#REF!="","",#REF!)</f>
        <v>#REF!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38" t="e">
        <f>MROUND(ABS(#REF!)*1,0.01)*SIGN(#REF!)</f>
        <v>#REF!</v>
      </c>
      <c r="AB55" s="3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>
        <v>47</v>
      </c>
      <c r="AQ55" s="58"/>
      <c r="AR55" s="58"/>
      <c r="AS55" s="58"/>
      <c r="AT55" s="58"/>
      <c r="AU55" s="58"/>
      <c r="AV55" s="58"/>
      <c r="AW55" s="58"/>
    </row>
    <row r="56" spans="2:49">
      <c r="B56" s="58"/>
      <c r="C56" s="58"/>
      <c r="D56" s="58"/>
      <c r="E56" s="58"/>
      <c r="F56" s="58"/>
      <c r="G56" s="58"/>
      <c r="H56" s="58"/>
      <c r="I56" s="58" t="e">
        <f>IF(#REF!="","",#REF!)</f>
        <v>#REF!</v>
      </c>
      <c r="J56" s="58"/>
      <c r="K56" s="58"/>
      <c r="L56" s="58"/>
      <c r="M56" s="58"/>
      <c r="N56" s="58"/>
      <c r="O56" s="58"/>
      <c r="P56" s="58" t="e">
        <f>IF(#REF!="","",#REF!)</f>
        <v>#REF!</v>
      </c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38" t="e">
        <f>MROUND(ABS(#REF!)*1,0.01)*SIGN(#REF!)</f>
        <v>#REF!</v>
      </c>
      <c r="AB56" s="3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>
        <v>48</v>
      </c>
      <c r="AQ56" s="58"/>
      <c r="AR56" s="58"/>
      <c r="AS56" s="58"/>
      <c r="AT56" s="58"/>
      <c r="AU56" s="58"/>
      <c r="AV56" s="58"/>
      <c r="AW56" s="58"/>
    </row>
    <row r="57" spans="2:49">
      <c r="B57" s="58"/>
      <c r="C57" s="58"/>
      <c r="D57" s="58"/>
      <c r="E57" s="58"/>
      <c r="F57" s="58"/>
      <c r="G57" s="58"/>
      <c r="H57" s="58"/>
      <c r="I57" s="58" t="e">
        <f>IF(#REF!="","",#REF!)</f>
        <v>#REF!</v>
      </c>
      <c r="J57" s="58"/>
      <c r="K57" s="58"/>
      <c r="L57" s="58"/>
      <c r="M57" s="58"/>
      <c r="N57" s="58"/>
      <c r="O57" s="58"/>
      <c r="P57" s="58" t="e">
        <f>IF(#REF!="","",#REF!)</f>
        <v>#REF!</v>
      </c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38" t="e">
        <f>MROUND(ABS(#REF!)*1,0.01)*SIGN(#REF!)</f>
        <v>#REF!</v>
      </c>
      <c r="AB57" s="3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>
        <v>49</v>
      </c>
      <c r="AQ57" s="58"/>
      <c r="AR57" s="58"/>
      <c r="AS57" s="58"/>
      <c r="AT57" s="58"/>
      <c r="AU57" s="58"/>
      <c r="AV57" s="58"/>
      <c r="AW57" s="58"/>
    </row>
    <row r="58" spans="2:49">
      <c r="B58" s="58"/>
      <c r="C58" s="58"/>
      <c r="D58" s="58"/>
      <c r="E58" s="58"/>
      <c r="F58" s="58"/>
      <c r="G58" s="58"/>
      <c r="H58" s="58"/>
      <c r="I58" s="58" t="e">
        <f>IF(#REF!="","",#REF!)</f>
        <v>#REF!</v>
      </c>
      <c r="J58" s="58"/>
      <c r="K58" s="58"/>
      <c r="L58" s="58"/>
      <c r="M58" s="58"/>
      <c r="N58" s="58"/>
      <c r="O58" s="58"/>
      <c r="P58" s="58" t="e">
        <f>IF(#REF!="","",#REF!)</f>
        <v>#REF!</v>
      </c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38" t="e">
        <f>MROUND(ABS(#REF!)*1,0.01)*SIGN(#REF!)</f>
        <v>#REF!</v>
      </c>
      <c r="AB58" s="3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>
        <v>50</v>
      </c>
      <c r="AQ58" s="58"/>
      <c r="AR58" s="58"/>
      <c r="AS58" s="58"/>
      <c r="AT58" s="58"/>
      <c r="AU58" s="58"/>
      <c r="AV58" s="58"/>
      <c r="AW58" s="58"/>
    </row>
    <row r="59" spans="2:49">
      <c r="B59" s="58"/>
      <c r="C59" s="58"/>
      <c r="D59" s="58"/>
      <c r="E59" s="58"/>
      <c r="F59" s="58"/>
      <c r="G59" s="58"/>
      <c r="H59" s="58"/>
      <c r="I59" s="58" t="e">
        <f>IF(#REF!="","",#REF!)</f>
        <v>#REF!</v>
      </c>
      <c r="J59" s="58"/>
      <c r="K59" s="58"/>
      <c r="L59" s="58"/>
      <c r="M59" s="58"/>
      <c r="N59" s="58"/>
      <c r="O59" s="58"/>
      <c r="P59" s="58" t="e">
        <f>IF(#REF!="","",#REF!)</f>
        <v>#REF!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38" t="e">
        <f>MROUND(ABS(#REF!)*1,0.01)*SIGN(#REF!)</f>
        <v>#REF!</v>
      </c>
      <c r="AB59" s="3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>
        <v>51</v>
      </c>
      <c r="AQ59" s="58"/>
      <c r="AR59" s="58"/>
      <c r="AS59" s="58"/>
      <c r="AT59" s="58"/>
      <c r="AU59" s="58"/>
      <c r="AV59" s="58"/>
      <c r="AW59" s="58"/>
    </row>
    <row r="60" spans="2:49">
      <c r="B60" s="58"/>
      <c r="C60" s="58"/>
      <c r="D60" s="58"/>
      <c r="E60" s="58"/>
      <c r="F60" s="58"/>
      <c r="G60" s="58"/>
      <c r="H60" s="58"/>
      <c r="I60" s="58" t="e">
        <f>IF(#REF!="","",#REF!)</f>
        <v>#REF!</v>
      </c>
      <c r="J60" s="58"/>
      <c r="K60" s="58"/>
      <c r="L60" s="58"/>
      <c r="M60" s="58"/>
      <c r="N60" s="58"/>
      <c r="O60" s="58"/>
      <c r="P60" s="58" t="e">
        <f>IF(#REF!="","",#REF!)</f>
        <v>#REF!</v>
      </c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38" t="e">
        <f>MROUND(ABS(#REF!)*1,0.01)*SIGN(#REF!)</f>
        <v>#REF!</v>
      </c>
      <c r="AB60" s="3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>
        <v>52</v>
      </c>
      <c r="AQ60" s="58"/>
      <c r="AR60" s="58"/>
      <c r="AS60" s="58"/>
      <c r="AT60" s="58"/>
      <c r="AU60" s="58"/>
      <c r="AV60" s="58"/>
      <c r="AW60" s="58"/>
    </row>
    <row r="61" spans="2:49">
      <c r="B61" s="58"/>
      <c r="C61" s="58"/>
      <c r="D61" s="58"/>
      <c r="E61" s="58"/>
      <c r="F61" s="58"/>
      <c r="G61" s="58"/>
      <c r="H61" s="58"/>
      <c r="I61" s="58" t="e">
        <f>IF(#REF!="","",#REF!)</f>
        <v>#REF!</v>
      </c>
      <c r="J61" s="58"/>
      <c r="K61" s="58"/>
      <c r="L61" s="58"/>
      <c r="M61" s="58"/>
      <c r="N61" s="58"/>
      <c r="O61" s="58"/>
      <c r="P61" s="58" t="e">
        <f>IF(#REF!="","",#REF!)</f>
        <v>#REF!</v>
      </c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38" t="e">
        <f>MROUND(ABS(#REF!)*1,0.01)*SIGN(#REF!)</f>
        <v>#REF!</v>
      </c>
      <c r="AB61" s="3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>
        <v>53</v>
      </c>
      <c r="AQ61" s="58"/>
      <c r="AR61" s="58"/>
      <c r="AS61" s="58"/>
      <c r="AT61" s="58"/>
      <c r="AU61" s="58"/>
      <c r="AV61" s="58"/>
      <c r="AW61" s="58"/>
    </row>
    <row r="62" spans="2:49">
      <c r="B62" s="58"/>
      <c r="C62" s="58"/>
      <c r="D62" s="58"/>
      <c r="E62" s="58"/>
      <c r="F62" s="58"/>
      <c r="G62" s="58"/>
      <c r="H62" s="58"/>
      <c r="I62" s="58" t="e">
        <f>IF(#REF!="","",#REF!)</f>
        <v>#REF!</v>
      </c>
      <c r="J62" s="58"/>
      <c r="K62" s="58"/>
      <c r="L62" s="58"/>
      <c r="M62" s="58"/>
      <c r="N62" s="58"/>
      <c r="O62" s="58"/>
      <c r="P62" s="58" t="e">
        <f>IF(#REF!="","",#REF!)</f>
        <v>#REF!</v>
      </c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38" t="e">
        <f>MROUND(ABS(#REF!)*1,0.01)*SIGN(#REF!)</f>
        <v>#REF!</v>
      </c>
      <c r="AB62" s="3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>
        <v>54</v>
      </c>
      <c r="AQ62" s="58"/>
      <c r="AR62" s="58"/>
      <c r="AS62" s="58"/>
      <c r="AT62" s="58"/>
      <c r="AU62" s="58"/>
      <c r="AV62" s="58"/>
      <c r="AW62" s="58"/>
    </row>
    <row r="63" spans="2:49">
      <c r="B63" s="58"/>
      <c r="C63" s="58"/>
      <c r="D63" s="58"/>
      <c r="E63" s="58"/>
      <c r="F63" s="58"/>
      <c r="G63" s="58"/>
      <c r="H63" s="58"/>
      <c r="I63" s="58" t="e">
        <f>IF(#REF!="","",#REF!)</f>
        <v>#REF!</v>
      </c>
      <c r="J63" s="58"/>
      <c r="K63" s="58"/>
      <c r="L63" s="58"/>
      <c r="M63" s="58"/>
      <c r="N63" s="58"/>
      <c r="O63" s="58"/>
      <c r="P63" s="58" t="e">
        <f>IF(#REF!="","",#REF!)</f>
        <v>#REF!</v>
      </c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38" t="e">
        <f>MROUND(ABS(#REF!)*1,0.01)*SIGN(#REF!)</f>
        <v>#REF!</v>
      </c>
      <c r="AB63" s="3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>
        <v>55</v>
      </c>
      <c r="AQ63" s="58"/>
      <c r="AR63" s="58"/>
      <c r="AS63" s="58"/>
      <c r="AT63" s="58"/>
      <c r="AU63" s="58"/>
      <c r="AV63" s="58"/>
      <c r="AW63" s="58"/>
    </row>
    <row r="64" spans="2:49">
      <c r="B64" s="58"/>
      <c r="C64" s="58"/>
      <c r="D64" s="58"/>
      <c r="E64" s="58"/>
      <c r="F64" s="58"/>
      <c r="G64" s="58"/>
      <c r="H64" s="58"/>
      <c r="I64" s="58" t="e">
        <f>IF(#REF!="","",#REF!)</f>
        <v>#REF!</v>
      </c>
      <c r="J64" s="58"/>
      <c r="K64" s="58"/>
      <c r="L64" s="58"/>
      <c r="M64" s="58"/>
      <c r="N64" s="58"/>
      <c r="O64" s="58"/>
      <c r="P64" s="58" t="e">
        <f>IF(#REF!="","",#REF!)</f>
        <v>#REF!</v>
      </c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38" t="e">
        <f>MROUND(ABS(#REF!)*1,0.01)*SIGN(#REF!)</f>
        <v>#REF!</v>
      </c>
      <c r="AB64" s="3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>
        <v>56</v>
      </c>
      <c r="AQ64" s="58"/>
      <c r="AR64" s="58"/>
      <c r="AS64" s="58"/>
      <c r="AT64" s="58"/>
      <c r="AU64" s="58"/>
      <c r="AV64" s="58"/>
      <c r="AW64" s="58"/>
    </row>
    <row r="65" spans="2:49">
      <c r="B65" s="58"/>
      <c r="C65" s="58"/>
      <c r="D65" s="58"/>
      <c r="E65" s="58"/>
      <c r="F65" s="58"/>
      <c r="G65" s="58"/>
      <c r="H65" s="58"/>
      <c r="I65" s="58" t="e">
        <f>IF(#REF!="","",#REF!)</f>
        <v>#REF!</v>
      </c>
      <c r="J65" s="58"/>
      <c r="K65" s="58"/>
      <c r="L65" s="58"/>
      <c r="M65" s="58"/>
      <c r="N65" s="58"/>
      <c r="O65" s="58"/>
      <c r="P65" s="58" t="e">
        <f>IF(#REF!="","",#REF!)</f>
        <v>#REF!</v>
      </c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8" t="e">
        <f>MROUND(ABS(#REF!)*1,0.01)*SIGN(#REF!)</f>
        <v>#REF!</v>
      </c>
      <c r="AB65" s="3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>
        <v>57</v>
      </c>
      <c r="AQ65" s="58"/>
      <c r="AR65" s="58"/>
      <c r="AS65" s="58"/>
      <c r="AT65" s="58"/>
      <c r="AU65" s="58"/>
      <c r="AV65" s="58"/>
      <c r="AW65" s="58"/>
    </row>
    <row r="66" spans="2:49">
      <c r="B66" s="58"/>
      <c r="C66" s="58"/>
      <c r="D66" s="58"/>
      <c r="E66" s="58"/>
      <c r="F66" s="58"/>
      <c r="G66" s="58"/>
      <c r="H66" s="58"/>
      <c r="I66" s="58" t="e">
        <f>IF(#REF!="","",#REF!)</f>
        <v>#REF!</v>
      </c>
      <c r="J66" s="58"/>
      <c r="K66" s="58"/>
      <c r="L66" s="58"/>
      <c r="M66" s="58"/>
      <c r="N66" s="58"/>
      <c r="O66" s="58"/>
      <c r="P66" s="58" t="e">
        <f>IF(#REF!="","",#REF!)</f>
        <v>#REF!</v>
      </c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38" t="e">
        <f>MROUND(ABS(#REF!)*1,0.01)*SIGN(#REF!)</f>
        <v>#REF!</v>
      </c>
      <c r="AB66" s="3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>
        <v>58</v>
      </c>
      <c r="AQ66" s="58"/>
      <c r="AR66" s="58"/>
      <c r="AS66" s="58"/>
      <c r="AT66" s="58"/>
      <c r="AU66" s="58"/>
      <c r="AV66" s="58"/>
      <c r="AW66" s="58"/>
    </row>
    <row r="67" spans="2:49">
      <c r="B67" s="58"/>
      <c r="C67" s="58"/>
      <c r="D67" s="58"/>
      <c r="E67" s="58"/>
      <c r="F67" s="58"/>
      <c r="G67" s="58"/>
      <c r="H67" s="58"/>
      <c r="I67" s="58" t="e">
        <f>IF(#REF!="","",#REF!)</f>
        <v>#REF!</v>
      </c>
      <c r="J67" s="58"/>
      <c r="K67" s="58"/>
      <c r="L67" s="58"/>
      <c r="M67" s="58"/>
      <c r="N67" s="58"/>
      <c r="O67" s="58"/>
      <c r="P67" s="58" t="e">
        <f>IF(#REF!="","",#REF!)</f>
        <v>#REF!</v>
      </c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8" t="e">
        <f>MROUND(ABS(#REF!)*1,0.01)*SIGN(#REF!)</f>
        <v>#REF!</v>
      </c>
      <c r="AB67" s="3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>
        <v>59</v>
      </c>
      <c r="AQ67" s="58"/>
      <c r="AR67" s="58"/>
      <c r="AS67" s="58"/>
      <c r="AT67" s="58"/>
      <c r="AU67" s="58"/>
      <c r="AV67" s="58"/>
      <c r="AW67" s="58"/>
    </row>
    <row r="68" spans="2:49">
      <c r="B68" s="58"/>
      <c r="C68" s="58"/>
      <c r="D68" s="58"/>
      <c r="E68" s="58"/>
      <c r="F68" s="58"/>
      <c r="G68" s="58"/>
      <c r="H68" s="58"/>
      <c r="I68" s="58" t="e">
        <f>IF(#REF!="","",#REF!)</f>
        <v>#REF!</v>
      </c>
      <c r="J68" s="58"/>
      <c r="K68" s="58"/>
      <c r="L68" s="58"/>
      <c r="M68" s="58"/>
      <c r="N68" s="58"/>
      <c r="O68" s="58"/>
      <c r="P68" s="58" t="e">
        <f>IF(#REF!="","",#REF!)</f>
        <v>#REF!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38" t="e">
        <f>MROUND(ABS(#REF!)*1,0.01)*SIGN(#REF!)</f>
        <v>#REF!</v>
      </c>
      <c r="AB68" s="3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>
        <v>60</v>
      </c>
      <c r="AQ68" s="58"/>
      <c r="AR68" s="58"/>
      <c r="AS68" s="58"/>
      <c r="AT68" s="58"/>
      <c r="AU68" s="58"/>
      <c r="AV68" s="58"/>
      <c r="AW68" s="58"/>
    </row>
    <row r="69" spans="2:49">
      <c r="B69" s="58"/>
      <c r="C69" s="58"/>
      <c r="D69" s="58"/>
      <c r="E69" s="58"/>
      <c r="F69" s="58"/>
      <c r="G69" s="58"/>
      <c r="H69" s="58"/>
      <c r="I69" s="58" t="e">
        <f>IF(#REF!="","",#REF!)</f>
        <v>#REF!</v>
      </c>
      <c r="J69" s="58"/>
      <c r="K69" s="58"/>
      <c r="L69" s="58"/>
      <c r="M69" s="58"/>
      <c r="N69" s="58"/>
      <c r="O69" s="58"/>
      <c r="P69" s="58" t="e">
        <f>IF(#REF!="","",#REF!)</f>
        <v>#REF!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38" t="e">
        <f>MROUND(ABS(#REF!)*1,0.01)*SIGN(#REF!)</f>
        <v>#REF!</v>
      </c>
      <c r="AB69" s="3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>
        <v>61</v>
      </c>
      <c r="AQ69" s="58"/>
      <c r="AR69" s="58"/>
      <c r="AS69" s="58"/>
      <c r="AT69" s="58"/>
      <c r="AU69" s="58"/>
      <c r="AV69" s="58"/>
      <c r="AW69" s="58"/>
    </row>
    <row r="70" spans="2:49">
      <c r="B70" s="58"/>
      <c r="C70" s="58"/>
      <c r="D70" s="58"/>
      <c r="E70" s="58"/>
      <c r="F70" s="58"/>
      <c r="G70" s="58"/>
      <c r="H70" s="58"/>
      <c r="I70" s="58" t="e">
        <f>IF(#REF!="","",#REF!)</f>
        <v>#REF!</v>
      </c>
      <c r="J70" s="58"/>
      <c r="K70" s="58"/>
      <c r="L70" s="58"/>
      <c r="M70" s="58"/>
      <c r="N70" s="58"/>
      <c r="O70" s="58"/>
      <c r="P70" s="58" t="e">
        <f>IF(#REF!="","",#REF!)</f>
        <v>#REF!</v>
      </c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38" t="e">
        <f>MROUND(ABS(#REF!)*1,0.01)*SIGN(#REF!)</f>
        <v>#REF!</v>
      </c>
      <c r="AB70" s="3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>
        <v>62</v>
      </c>
      <c r="AQ70" s="58"/>
      <c r="AR70" s="58"/>
      <c r="AS70" s="58"/>
      <c r="AT70" s="58"/>
      <c r="AU70" s="58"/>
      <c r="AV70" s="58"/>
      <c r="AW70" s="58"/>
    </row>
    <row r="71" spans="2:49">
      <c r="B71" s="58"/>
      <c r="C71" s="58"/>
      <c r="D71" s="58"/>
      <c r="E71" s="58"/>
      <c r="F71" s="58"/>
      <c r="G71" s="58"/>
      <c r="H71" s="58"/>
      <c r="I71" s="58" t="e">
        <f>IF(#REF!="","",#REF!)</f>
        <v>#REF!</v>
      </c>
      <c r="J71" s="58"/>
      <c r="K71" s="58"/>
      <c r="L71" s="58"/>
      <c r="M71" s="58"/>
      <c r="N71" s="58"/>
      <c r="O71" s="58"/>
      <c r="P71" s="58" t="e">
        <f>IF(#REF!="","",#REF!)</f>
        <v>#REF!</v>
      </c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38" t="e">
        <f>MROUND(ABS(#REF!)*1,0.01)*SIGN(#REF!)</f>
        <v>#REF!</v>
      </c>
      <c r="AB71" s="3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>
        <v>63</v>
      </c>
      <c r="AQ71" s="58"/>
      <c r="AR71" s="58"/>
      <c r="AS71" s="58"/>
      <c r="AT71" s="58"/>
      <c r="AU71" s="58"/>
      <c r="AV71" s="58"/>
      <c r="AW71" s="58"/>
    </row>
    <row r="72" spans="2:49">
      <c r="B72" s="58"/>
      <c r="C72" s="58"/>
      <c r="D72" s="58"/>
      <c r="E72" s="58"/>
      <c r="F72" s="58"/>
      <c r="G72" s="58"/>
      <c r="H72" s="58"/>
      <c r="I72" s="58" t="e">
        <f>IF(#REF!="","",#REF!)</f>
        <v>#REF!</v>
      </c>
      <c r="J72" s="58"/>
      <c r="K72" s="58"/>
      <c r="L72" s="58"/>
      <c r="M72" s="58"/>
      <c r="N72" s="58"/>
      <c r="O72" s="58"/>
      <c r="P72" s="58" t="e">
        <f>IF(#REF!="","",#REF!)</f>
        <v>#REF!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38" t="e">
        <f>MROUND(ABS(#REF!)*1,0.01)*SIGN(#REF!)</f>
        <v>#REF!</v>
      </c>
      <c r="AB72" s="3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>
        <v>64</v>
      </c>
      <c r="AQ72" s="58"/>
      <c r="AR72" s="58"/>
      <c r="AS72" s="58"/>
      <c r="AT72" s="58"/>
      <c r="AU72" s="58"/>
      <c r="AV72" s="58"/>
      <c r="AW72" s="58"/>
    </row>
    <row r="73" spans="2:49">
      <c r="B73" s="58"/>
      <c r="C73" s="58"/>
      <c r="D73" s="58"/>
      <c r="E73" s="58"/>
      <c r="F73" s="58"/>
      <c r="G73" s="58"/>
      <c r="H73" s="58"/>
      <c r="I73" s="58" t="e">
        <f>IF(#REF!="","",#REF!)</f>
        <v>#REF!</v>
      </c>
      <c r="J73" s="58"/>
      <c r="K73" s="58"/>
      <c r="L73" s="58"/>
      <c r="M73" s="58"/>
      <c r="N73" s="58"/>
      <c r="O73" s="58"/>
      <c r="P73" s="58" t="e">
        <f>IF(#REF!="","",#REF!)</f>
        <v>#REF!</v>
      </c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38" t="e">
        <f>MROUND(ABS(#REF!)*1,0.01)*SIGN(#REF!)</f>
        <v>#REF!</v>
      </c>
      <c r="AB73" s="3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>
        <v>65</v>
      </c>
      <c r="AQ73" s="58"/>
      <c r="AR73" s="58"/>
      <c r="AS73" s="58"/>
      <c r="AT73" s="58"/>
      <c r="AU73" s="58"/>
      <c r="AV73" s="58"/>
      <c r="AW73" s="58"/>
    </row>
    <row r="74" spans="2:49">
      <c r="B74" s="58"/>
      <c r="C74" s="58"/>
      <c r="D74" s="58"/>
      <c r="E74" s="58"/>
      <c r="F74" s="58"/>
      <c r="G74" s="58"/>
      <c r="H74" s="58"/>
      <c r="I74" s="58" t="e">
        <f>IF(#REF!="","",#REF!)</f>
        <v>#REF!</v>
      </c>
      <c r="J74" s="58"/>
      <c r="K74" s="58"/>
      <c r="L74" s="58"/>
      <c r="M74" s="58"/>
      <c r="N74" s="58"/>
      <c r="O74" s="58"/>
      <c r="P74" s="58" t="e">
        <f>IF(#REF!="","",#REF!)</f>
        <v>#REF!</v>
      </c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38" t="e">
        <f>MROUND(ABS(#REF!)*1,0.01)*SIGN(#REF!)</f>
        <v>#REF!</v>
      </c>
      <c r="AB74" s="3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>
        <v>66</v>
      </c>
      <c r="AQ74" s="58"/>
      <c r="AR74" s="58"/>
      <c r="AS74" s="58"/>
      <c r="AT74" s="58"/>
      <c r="AU74" s="58"/>
      <c r="AV74" s="58"/>
      <c r="AW74" s="58"/>
    </row>
    <row r="75" spans="2:49">
      <c r="B75" s="58"/>
      <c r="C75" s="58"/>
      <c r="D75" s="58"/>
      <c r="E75" s="58"/>
      <c r="F75" s="58"/>
      <c r="G75" s="58"/>
      <c r="H75" s="58"/>
      <c r="I75" s="58" t="e">
        <f>IF(#REF!="","",#REF!)</f>
        <v>#REF!</v>
      </c>
      <c r="J75" s="58"/>
      <c r="K75" s="58"/>
      <c r="L75" s="58"/>
      <c r="M75" s="58"/>
      <c r="N75" s="58"/>
      <c r="O75" s="58"/>
      <c r="P75" s="58" t="e">
        <f>IF(#REF!="","",#REF!)</f>
        <v>#REF!</v>
      </c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38" t="e">
        <f>MROUND(ABS(#REF!)*1,0.01)*SIGN(#REF!)</f>
        <v>#REF!</v>
      </c>
      <c r="AB75" s="3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>
        <v>67</v>
      </c>
      <c r="AQ75" s="58"/>
      <c r="AR75" s="58"/>
      <c r="AS75" s="58"/>
      <c r="AT75" s="58"/>
      <c r="AU75" s="58"/>
      <c r="AV75" s="58"/>
      <c r="AW75" s="58"/>
    </row>
    <row r="76" spans="2:49">
      <c r="B76" s="58"/>
      <c r="C76" s="58"/>
      <c r="D76" s="58"/>
      <c r="E76" s="58"/>
      <c r="F76" s="58"/>
      <c r="G76" s="58"/>
      <c r="H76" s="58"/>
      <c r="I76" s="58" t="e">
        <f>IF(#REF!="","",#REF!)</f>
        <v>#REF!</v>
      </c>
      <c r="J76" s="58"/>
      <c r="K76" s="58"/>
      <c r="L76" s="58"/>
      <c r="M76" s="58"/>
      <c r="N76" s="58"/>
      <c r="O76" s="58"/>
      <c r="P76" s="58" t="e">
        <f>IF(#REF!="","",#REF!)</f>
        <v>#REF!</v>
      </c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38" t="e">
        <f>MROUND(ABS(#REF!)*1,0.01)*SIGN(#REF!)</f>
        <v>#REF!</v>
      </c>
      <c r="AB76" s="3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>
        <v>68</v>
      </c>
      <c r="AQ76" s="58"/>
      <c r="AR76" s="58"/>
      <c r="AS76" s="58"/>
      <c r="AT76" s="58"/>
      <c r="AU76" s="58"/>
      <c r="AV76" s="58"/>
      <c r="AW76" s="58"/>
    </row>
    <row r="77" spans="2:49">
      <c r="B77" s="58"/>
      <c r="C77" s="58"/>
      <c r="D77" s="58"/>
      <c r="E77" s="58"/>
      <c r="F77" s="58"/>
      <c r="G77" s="58"/>
      <c r="H77" s="58"/>
      <c r="I77" s="58" t="e">
        <f>IF(#REF!="","",#REF!)</f>
        <v>#REF!</v>
      </c>
      <c r="J77" s="58"/>
      <c r="K77" s="58"/>
      <c r="L77" s="58"/>
      <c r="M77" s="58"/>
      <c r="N77" s="58"/>
      <c r="O77" s="58"/>
      <c r="P77" s="58" t="e">
        <f>IF(#REF!="","",#REF!)</f>
        <v>#REF!</v>
      </c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38" t="e">
        <f>MROUND(ABS(#REF!)*1,0.01)*SIGN(#REF!)</f>
        <v>#REF!</v>
      </c>
      <c r="AB77" s="3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>
        <v>69</v>
      </c>
      <c r="AQ77" s="58"/>
      <c r="AR77" s="58"/>
      <c r="AS77" s="58"/>
      <c r="AT77" s="58"/>
      <c r="AU77" s="58"/>
      <c r="AV77" s="58"/>
      <c r="AW77" s="58"/>
    </row>
    <row r="78" spans="2:49">
      <c r="B78" s="58"/>
      <c r="C78" s="58"/>
      <c r="D78" s="58"/>
      <c r="E78" s="58"/>
      <c r="F78" s="58"/>
      <c r="G78" s="58"/>
      <c r="H78" s="58"/>
      <c r="I78" s="58" t="e">
        <f>IF(#REF!="","",#REF!)</f>
        <v>#REF!</v>
      </c>
      <c r="J78" s="58"/>
      <c r="K78" s="58"/>
      <c r="L78" s="58"/>
      <c r="M78" s="58"/>
      <c r="N78" s="58"/>
      <c r="O78" s="58"/>
      <c r="P78" s="58" t="e">
        <f>IF(#REF!="","",#REF!)</f>
        <v>#REF!</v>
      </c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38" t="e">
        <f>MROUND(ABS(#REF!)*1,0.01)*SIGN(#REF!)</f>
        <v>#REF!</v>
      </c>
      <c r="AB78" s="3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>
        <v>70</v>
      </c>
      <c r="AQ78" s="58"/>
      <c r="AR78" s="58"/>
      <c r="AS78" s="58"/>
      <c r="AT78" s="58"/>
      <c r="AU78" s="58"/>
      <c r="AV78" s="58"/>
      <c r="AW78" s="58"/>
    </row>
    <row r="79" spans="2:49">
      <c r="B79" s="58"/>
      <c r="C79" s="58"/>
      <c r="D79" s="58"/>
      <c r="E79" s="58"/>
      <c r="F79" s="58"/>
      <c r="G79" s="58"/>
      <c r="H79" s="58"/>
      <c r="I79" s="58" t="e">
        <f>IF(#REF!="","",#REF!)</f>
        <v>#REF!</v>
      </c>
      <c r="J79" s="58"/>
      <c r="K79" s="58"/>
      <c r="L79" s="58"/>
      <c r="M79" s="58"/>
      <c r="N79" s="58"/>
      <c r="O79" s="58"/>
      <c r="P79" s="58" t="e">
        <f>IF(#REF!="","",#REF!)</f>
        <v>#REF!</v>
      </c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38" t="e">
        <f>MROUND(ABS(#REF!)*1,0.01)*SIGN(#REF!)</f>
        <v>#REF!</v>
      </c>
      <c r="AB79" s="3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>
        <v>71</v>
      </c>
      <c r="AQ79" s="58"/>
      <c r="AR79" s="58"/>
      <c r="AS79" s="58"/>
      <c r="AT79" s="58"/>
      <c r="AU79" s="58"/>
      <c r="AV79" s="58"/>
      <c r="AW79" s="58"/>
    </row>
    <row r="80" spans="2:49">
      <c r="B80" s="58"/>
      <c r="C80" s="58"/>
      <c r="D80" s="58"/>
      <c r="E80" s="58"/>
      <c r="F80" s="58"/>
      <c r="G80" s="58"/>
      <c r="H80" s="58"/>
      <c r="I80" s="58" t="e">
        <f>IF(#REF!="","",#REF!)</f>
        <v>#REF!</v>
      </c>
      <c r="J80" s="58"/>
      <c r="K80" s="58"/>
      <c r="L80" s="58"/>
      <c r="M80" s="58"/>
      <c r="N80" s="58"/>
      <c r="O80" s="58"/>
      <c r="P80" s="58" t="e">
        <f>IF(#REF!="","",#REF!)</f>
        <v>#REF!</v>
      </c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38" t="e">
        <f>MROUND(ABS(#REF!)*1,0.01)*SIGN(#REF!)</f>
        <v>#REF!</v>
      </c>
      <c r="AB80" s="3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>
        <v>72</v>
      </c>
      <c r="AQ80" s="58"/>
      <c r="AR80" s="58"/>
      <c r="AS80" s="58"/>
      <c r="AT80" s="58"/>
      <c r="AU80" s="58"/>
      <c r="AV80" s="58"/>
      <c r="AW80" s="58"/>
    </row>
    <row r="81" spans="2:49">
      <c r="B81" s="58"/>
      <c r="C81" s="58"/>
      <c r="D81" s="58"/>
      <c r="E81" s="58"/>
      <c r="F81" s="58"/>
      <c r="G81" s="58"/>
      <c r="H81" s="58"/>
      <c r="I81" s="58" t="e">
        <f>IF(#REF!="","",#REF!)</f>
        <v>#REF!</v>
      </c>
      <c r="J81" s="58"/>
      <c r="K81" s="58"/>
      <c r="L81" s="58"/>
      <c r="M81" s="58"/>
      <c r="N81" s="58"/>
      <c r="O81" s="58"/>
      <c r="P81" s="58" t="e">
        <f>IF(#REF!="","",#REF!)</f>
        <v>#REF!</v>
      </c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38" t="e">
        <f>MROUND(ABS(#REF!)*1,0.01)*SIGN(#REF!)</f>
        <v>#REF!</v>
      </c>
      <c r="AB81" s="3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>
        <v>73</v>
      </c>
      <c r="AQ81" s="58"/>
      <c r="AR81" s="58"/>
      <c r="AS81" s="58"/>
      <c r="AT81" s="58"/>
      <c r="AU81" s="58"/>
      <c r="AV81" s="58"/>
      <c r="AW81" s="58"/>
    </row>
    <row r="82" spans="2:49">
      <c r="B82" s="58"/>
      <c r="C82" s="58"/>
      <c r="D82" s="58"/>
      <c r="E82" s="58"/>
      <c r="F82" s="58"/>
      <c r="G82" s="58"/>
      <c r="H82" s="58"/>
      <c r="I82" s="58" t="e">
        <f>IF(#REF!="","",#REF!)</f>
        <v>#REF!</v>
      </c>
      <c r="J82" s="58"/>
      <c r="K82" s="58"/>
      <c r="L82" s="58"/>
      <c r="M82" s="58"/>
      <c r="N82" s="58"/>
      <c r="O82" s="58"/>
      <c r="P82" s="58" t="e">
        <f>IF(#REF!="","",#REF!)</f>
        <v>#REF!</v>
      </c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38" t="e">
        <f>MROUND(ABS(#REF!)*1,0.01)*SIGN(#REF!)</f>
        <v>#REF!</v>
      </c>
      <c r="AB82" s="3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>
        <v>74</v>
      </c>
      <c r="AQ82" s="58"/>
      <c r="AR82" s="58"/>
      <c r="AS82" s="58"/>
      <c r="AT82" s="58"/>
      <c r="AU82" s="58"/>
      <c r="AV82" s="58"/>
      <c r="AW82" s="58"/>
    </row>
    <row r="83" spans="2:49">
      <c r="B83" s="58"/>
      <c r="C83" s="58"/>
      <c r="D83" s="58"/>
      <c r="E83" s="58"/>
      <c r="F83" s="58"/>
      <c r="G83" s="58"/>
      <c r="H83" s="58"/>
      <c r="I83" s="58" t="e">
        <f>IF(#REF!="","",#REF!)</f>
        <v>#REF!</v>
      </c>
      <c r="J83" s="58"/>
      <c r="K83" s="58"/>
      <c r="L83" s="58"/>
      <c r="M83" s="58"/>
      <c r="N83" s="58"/>
      <c r="O83" s="58"/>
      <c r="P83" s="58" t="e">
        <f>IF(#REF!="","",#REF!)</f>
        <v>#REF!</v>
      </c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38" t="e">
        <f>MROUND(ABS(#REF!)*1,0.01)*SIGN(#REF!)</f>
        <v>#REF!</v>
      </c>
      <c r="AB83" s="3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>
        <v>75</v>
      </c>
      <c r="AQ83" s="58"/>
      <c r="AR83" s="58"/>
      <c r="AS83" s="58"/>
      <c r="AT83" s="58"/>
      <c r="AU83" s="58"/>
      <c r="AV83" s="58"/>
      <c r="AW83" s="58"/>
    </row>
    <row r="84" spans="2:49">
      <c r="B84" s="58"/>
      <c r="C84" s="58"/>
      <c r="D84" s="58"/>
      <c r="E84" s="58"/>
      <c r="F84" s="58"/>
      <c r="G84" s="58"/>
      <c r="H84" s="58"/>
      <c r="I84" s="58" t="e">
        <f>IF(#REF!="","",#REF!)</f>
        <v>#REF!</v>
      </c>
      <c r="J84" s="58"/>
      <c r="K84" s="58"/>
      <c r="L84" s="58"/>
      <c r="M84" s="58"/>
      <c r="N84" s="58"/>
      <c r="O84" s="58"/>
      <c r="P84" s="58" t="e">
        <f>IF(#REF!="","",#REF!)</f>
        <v>#REF!</v>
      </c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38" t="e">
        <f>MROUND(ABS(#REF!)*1,0.01)*SIGN(#REF!)</f>
        <v>#REF!</v>
      </c>
      <c r="AB84" s="3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>
        <v>76</v>
      </c>
      <c r="AQ84" s="58"/>
      <c r="AR84" s="58"/>
      <c r="AS84" s="58"/>
      <c r="AT84" s="58"/>
      <c r="AU84" s="58"/>
      <c r="AV84" s="58"/>
      <c r="AW84" s="58"/>
    </row>
    <row r="85" spans="2:49">
      <c r="B85" s="58"/>
      <c r="C85" s="58"/>
      <c r="D85" s="58"/>
      <c r="E85" s="58"/>
      <c r="F85" s="58"/>
      <c r="G85" s="58"/>
      <c r="H85" s="58"/>
      <c r="I85" s="58" t="e">
        <f>IF(#REF!="","",#REF!)</f>
        <v>#REF!</v>
      </c>
      <c r="J85" s="58"/>
      <c r="K85" s="58"/>
      <c r="L85" s="58"/>
      <c r="M85" s="58"/>
      <c r="N85" s="58"/>
      <c r="O85" s="58"/>
      <c r="P85" s="58" t="e">
        <f>IF(#REF!="","",#REF!)</f>
        <v>#REF!</v>
      </c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38" t="e">
        <f>MROUND(ABS(#REF!)*1,0.01)*SIGN(#REF!)</f>
        <v>#REF!</v>
      </c>
      <c r="AB85" s="3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>
        <v>77</v>
      </c>
      <c r="AQ85" s="58"/>
      <c r="AR85" s="58"/>
      <c r="AS85" s="58"/>
      <c r="AT85" s="58"/>
      <c r="AU85" s="58"/>
      <c r="AV85" s="58"/>
      <c r="AW85" s="58"/>
    </row>
    <row r="86" spans="2:49">
      <c r="B86" s="58"/>
      <c r="C86" s="58"/>
      <c r="D86" s="58"/>
      <c r="E86" s="58"/>
      <c r="F86" s="58"/>
      <c r="G86" s="58"/>
      <c r="H86" s="58"/>
      <c r="I86" s="58" t="e">
        <f>IF(#REF!="","",#REF!)</f>
        <v>#REF!</v>
      </c>
      <c r="J86" s="58"/>
      <c r="K86" s="58"/>
      <c r="L86" s="58"/>
      <c r="M86" s="58"/>
      <c r="N86" s="58"/>
      <c r="O86" s="58"/>
      <c r="P86" s="58" t="e">
        <f>IF(#REF!="","",#REF!)</f>
        <v>#REF!</v>
      </c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38" t="e">
        <f>MROUND(ABS(#REF!)*1,0.01)*SIGN(#REF!)</f>
        <v>#REF!</v>
      </c>
      <c r="AB86" s="3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>
        <v>78</v>
      </c>
      <c r="AQ86" s="58"/>
      <c r="AR86" s="58"/>
      <c r="AS86" s="58"/>
      <c r="AT86" s="58"/>
      <c r="AU86" s="58"/>
      <c r="AV86" s="58"/>
      <c r="AW86" s="58"/>
    </row>
    <row r="87" spans="2:49">
      <c r="B87" s="58"/>
      <c r="C87" s="58"/>
      <c r="D87" s="58"/>
      <c r="E87" s="58"/>
      <c r="F87" s="58"/>
      <c r="G87" s="58"/>
      <c r="H87" s="58"/>
      <c r="I87" s="58" t="e">
        <f>IF(#REF!="","",#REF!)</f>
        <v>#REF!</v>
      </c>
      <c r="J87" s="58"/>
      <c r="K87" s="58"/>
      <c r="L87" s="58"/>
      <c r="M87" s="58"/>
      <c r="N87" s="58"/>
      <c r="O87" s="58"/>
      <c r="P87" s="58" t="e">
        <f>IF(#REF!="","",#REF!)</f>
        <v>#REF!</v>
      </c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38" t="e">
        <f>MROUND(ABS(#REF!)*1,0.01)*SIGN(#REF!)</f>
        <v>#REF!</v>
      </c>
      <c r="AB87" s="3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>
        <v>79</v>
      </c>
      <c r="AQ87" s="58"/>
      <c r="AR87" s="58"/>
      <c r="AS87" s="58"/>
      <c r="AT87" s="58"/>
      <c r="AU87" s="58"/>
      <c r="AV87" s="58"/>
      <c r="AW87" s="58"/>
    </row>
    <row r="88" spans="2:49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38"/>
      <c r="AB88" s="3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</row>
    <row r="89" spans="2:49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38"/>
      <c r="AB89" s="3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</row>
    <row r="90" spans="2:49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38"/>
      <c r="AB90" s="3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</row>
    <row r="91" spans="2:49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38"/>
      <c r="AB91" s="3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</row>
    <row r="92" spans="2:49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38"/>
      <c r="AB92" s="3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</row>
    <row r="93" spans="2:49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38"/>
      <c r="AB93" s="3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</row>
    <row r="94" spans="2:49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38"/>
      <c r="AB94" s="3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</row>
    <row r="95" spans="2:49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38"/>
      <c r="AB95" s="3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</row>
    <row r="96" spans="2:49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38"/>
      <c r="AB96" s="3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</row>
    <row r="97" spans="2:49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38"/>
      <c r="AB97" s="3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</row>
    <row r="98" spans="2:49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38"/>
      <c r="AB98" s="3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</row>
    <row r="99" spans="2:49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38"/>
      <c r="AB99" s="3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</row>
    <row r="100" spans="2:49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38"/>
      <c r="AB100" s="3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</row>
    <row r="101" spans="2:49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38"/>
      <c r="AB101" s="3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</row>
    <row r="102" spans="2:49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38"/>
      <c r="AB102" s="3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</row>
    <row r="103" spans="2:49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38"/>
      <c r="AB103" s="3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</row>
    <row r="104" spans="2:49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38"/>
      <c r="AB104" s="3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</row>
    <row r="105" spans="2:49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38"/>
      <c r="AB105" s="3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</row>
    <row r="106" spans="2:49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38"/>
      <c r="AB106" s="3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</row>
    <row r="107" spans="2:49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38"/>
      <c r="AB107" s="3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</row>
    <row r="108" spans="2:49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38"/>
      <c r="AB108" s="3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</row>
    <row r="109" spans="2:49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38"/>
      <c r="AB109" s="3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</row>
    <row r="110" spans="2:49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38"/>
      <c r="AB110" s="3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</row>
    <row r="111" spans="2:49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38"/>
      <c r="AB111" s="3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</row>
    <row r="112" spans="2:49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38"/>
      <c r="AB112" s="3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</row>
    <row r="113" spans="2:49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38"/>
      <c r="AB113" s="3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</row>
    <row r="114" spans="2:49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38"/>
      <c r="AB114" s="3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</row>
    <row r="115" spans="2:49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38"/>
      <c r="AB115" s="3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</row>
    <row r="116" spans="2:49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38"/>
      <c r="AB116" s="3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</row>
    <row r="117" spans="2:49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38"/>
      <c r="AB117" s="3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</row>
    <row r="118" spans="2:49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38"/>
      <c r="AB118" s="3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</row>
    <row r="119" spans="2:49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38"/>
      <c r="AB119" s="3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</row>
    <row r="120" spans="2:49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38"/>
      <c r="AB120" s="3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</row>
    <row r="121" spans="2:49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38"/>
      <c r="AB121" s="3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</row>
    <row r="122" spans="2:49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38"/>
      <c r="AB122" s="3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</row>
    <row r="123" spans="2:49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38"/>
      <c r="AB123" s="3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</row>
    <row r="124" spans="2:49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38"/>
      <c r="AB124" s="3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</row>
    <row r="125" spans="2:49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38"/>
      <c r="AB125" s="3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</row>
    <row r="126" spans="2:49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38"/>
      <c r="AB126" s="3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</row>
    <row r="127" spans="2:49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38"/>
      <c r="AB127" s="3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</row>
    <row r="128" spans="2:49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38"/>
      <c r="AB128" s="3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</row>
    <row r="129" spans="2:49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38"/>
      <c r="AB129" s="3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</row>
    <row r="130" spans="2:49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38"/>
      <c r="AB130" s="3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</row>
    <row r="131" spans="2:49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38"/>
      <c r="AB131" s="3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</row>
    <row r="132" spans="2:49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38"/>
      <c r="AB132" s="3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</row>
    <row r="133" spans="2:49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38"/>
      <c r="AB133" s="3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</row>
    <row r="134" spans="2:49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38"/>
      <c r="AB134" s="3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</row>
    <row r="135" spans="2:49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38"/>
      <c r="AB135" s="3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</row>
    <row r="136" spans="2:49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38"/>
      <c r="AB136" s="3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</row>
    <row r="137" spans="2:49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38"/>
      <c r="AB137" s="3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</row>
    <row r="138" spans="2:49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38"/>
      <c r="AB138" s="3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</row>
    <row r="139" spans="2:49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38"/>
      <c r="AB139" s="3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</row>
    <row r="140" spans="2:49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38"/>
      <c r="AB140" s="3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</row>
    <row r="141" spans="2:49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38"/>
      <c r="AB141" s="3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</row>
    <row r="142" spans="2:49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38"/>
      <c r="AB142" s="3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</row>
    <row r="143" spans="2:49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38"/>
      <c r="AB143" s="3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</row>
    <row r="144" spans="2:49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38"/>
      <c r="AB144" s="3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</row>
    <row r="145" spans="2:49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38"/>
      <c r="AB145" s="3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</row>
    <row r="146" spans="2:49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38"/>
      <c r="AB146" s="3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</row>
    <row r="147" spans="2:49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38"/>
      <c r="AB147" s="3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</row>
    <row r="148" spans="2:49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38"/>
      <c r="AB148" s="3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</row>
    <row r="149" spans="2:49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38"/>
      <c r="AB149" s="3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</row>
    <row r="150" spans="2:49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38"/>
      <c r="AB150" s="3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</row>
    <row r="151" spans="2:49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38"/>
      <c r="AB151" s="3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</row>
    <row r="152" spans="2:49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38"/>
      <c r="AB152" s="3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</row>
    <row r="153" spans="2:49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38"/>
      <c r="AB153" s="3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</row>
    <row r="154" spans="2:49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38"/>
      <c r="AB154" s="3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</row>
    <row r="155" spans="2:49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38"/>
      <c r="AB155" s="3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</row>
    <row r="156" spans="2:49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38"/>
      <c r="AB156" s="3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</row>
    <row r="157" spans="2:49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38"/>
      <c r="AB157" s="3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</row>
    <row r="158" spans="2:49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38"/>
      <c r="AB158" s="3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</row>
    <row r="159" spans="2:49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38"/>
      <c r="AB159" s="3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</row>
    <row r="160" spans="2:49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38"/>
      <c r="AB160" s="3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</row>
    <row r="161" spans="2:49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38"/>
      <c r="AB161" s="3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</row>
    <row r="162" spans="2:49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38"/>
      <c r="AB162" s="3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</row>
    <row r="163" spans="2:49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38"/>
      <c r="AB163" s="3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</row>
    <row r="164" spans="2:49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38"/>
      <c r="AB164" s="3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</row>
    <row r="165" spans="2:49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38"/>
      <c r="AB165" s="3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</row>
    <row r="166" spans="2:49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38"/>
      <c r="AB166" s="3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</row>
    <row r="167" spans="2:49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38"/>
      <c r="AB167" s="3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</row>
    <row r="168" spans="2:49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38"/>
      <c r="AB168" s="3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</row>
    <row r="169" spans="2:49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38"/>
      <c r="AB169" s="3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</row>
    <row r="170" spans="2:49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38"/>
      <c r="AB170" s="3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</row>
    <row r="171" spans="2:49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38"/>
      <c r="AB171" s="3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</row>
    <row r="172" spans="2:49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38"/>
      <c r="AB172" s="3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</row>
    <row r="173" spans="2:49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38"/>
      <c r="AB173" s="3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</row>
    <row r="174" spans="2:49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38"/>
      <c r="AB174" s="3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</row>
    <row r="175" spans="2:49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38"/>
      <c r="AB175" s="3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</row>
    <row r="176" spans="2:49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38"/>
      <c r="AB176" s="3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</row>
    <row r="177" spans="2:49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38"/>
      <c r="AB177" s="3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</row>
    <row r="178" spans="2:49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38"/>
      <c r="AB178" s="3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</row>
    <row r="179" spans="2:49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38"/>
      <c r="AB179" s="3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</row>
    <row r="180" spans="2:49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38"/>
      <c r="AB180" s="3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</row>
    <row r="181" spans="2:49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38"/>
      <c r="AB181" s="3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</row>
    <row r="182" spans="2:49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38"/>
      <c r="AB182" s="3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</row>
    <row r="183" spans="2:49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38"/>
      <c r="AB183" s="3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</row>
    <row r="184" spans="2:49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38"/>
      <c r="AB184" s="3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</row>
    <row r="185" spans="2:49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38"/>
      <c r="AB185" s="3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</row>
    <row r="186" spans="2:49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38"/>
      <c r="AB186" s="3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</row>
    <row r="187" spans="2:49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38"/>
      <c r="AB187" s="3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</row>
    <row r="188" spans="2:49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38"/>
      <c r="AB188" s="3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</row>
    <row r="189" spans="2:49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38"/>
      <c r="AB189" s="3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</row>
    <row r="190" spans="2:49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38"/>
      <c r="AB190" s="3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</row>
    <row r="191" spans="2:49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38"/>
      <c r="AB191" s="3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</row>
    <row r="192" spans="2:49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38"/>
      <c r="AB192" s="3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</row>
    <row r="193" spans="2:49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38"/>
      <c r="AB193" s="3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</row>
    <row r="194" spans="2:49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38"/>
      <c r="AB194" s="3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</row>
    <row r="195" spans="2:49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38"/>
      <c r="AB195" s="3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</row>
    <row r="196" spans="2:49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38"/>
      <c r="AB196" s="3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</row>
    <row r="197" spans="2:49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38"/>
      <c r="AB197" s="3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</row>
    <row r="198" spans="2:49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38"/>
      <c r="AB198" s="3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</row>
    <row r="199" spans="2:49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38"/>
      <c r="AB199" s="3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</row>
    <row r="200" spans="2:49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38"/>
      <c r="AB200" s="3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</row>
    <row r="201" spans="2:49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38"/>
      <c r="AB201" s="3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</row>
    <row r="202" spans="2:49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38"/>
      <c r="AB202" s="3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</row>
    <row r="203" spans="2:49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38"/>
      <c r="AB203" s="3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</row>
    <row r="204" spans="2:49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38"/>
      <c r="AB204" s="3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</row>
    <row r="205" spans="2:49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38"/>
      <c r="AB205" s="3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</row>
    <row r="206" spans="2:49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38"/>
      <c r="AB206" s="3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</row>
    <row r="207" spans="2:49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38"/>
      <c r="AB207" s="3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</row>
    <row r="208" spans="2:49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38"/>
      <c r="AB208" s="3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</row>
    <row r="209" spans="2:49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38"/>
      <c r="AB209" s="3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</row>
    <row r="210" spans="2:49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38"/>
      <c r="AB210" s="3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</row>
    <row r="211" spans="2:49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38"/>
      <c r="AB211" s="3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</row>
    <row r="212" spans="2:49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38"/>
      <c r="AB212" s="3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</row>
    <row r="213" spans="2:49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38"/>
      <c r="AB213" s="3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</row>
    <row r="214" spans="2:49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38"/>
      <c r="AB214" s="3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</row>
    <row r="215" spans="2:49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38"/>
      <c r="AB215" s="3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</row>
    <row r="216" spans="2:49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38"/>
      <c r="AB216" s="3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</row>
    <row r="217" spans="2:49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38"/>
      <c r="AB217" s="3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</row>
    <row r="218" spans="2:49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38"/>
      <c r="AB218" s="3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</row>
    <row r="219" spans="2:49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38"/>
      <c r="AB219" s="3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</row>
    <row r="220" spans="2:49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38"/>
      <c r="AB220" s="3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</row>
    <row r="221" spans="2:49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38"/>
      <c r="AB221" s="3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</row>
    <row r="222" spans="2:49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38"/>
      <c r="AB222" s="3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</row>
    <row r="223" spans="2:49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38"/>
      <c r="AB223" s="3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</row>
    <row r="224" spans="2:49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38"/>
      <c r="AB224" s="3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</row>
    <row r="225" spans="2:49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38"/>
      <c r="AB225" s="3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</row>
    <row r="226" spans="2:49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38"/>
      <c r="AB226" s="3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</row>
    <row r="227" spans="2:49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38"/>
      <c r="AB227" s="3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</row>
    <row r="228" spans="2:49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38"/>
      <c r="AB228" s="3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</row>
    <row r="229" spans="2:49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38"/>
      <c r="AB229" s="3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</row>
    <row r="230" spans="2:49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38"/>
      <c r="AB230" s="3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</row>
    <row r="231" spans="2:49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38"/>
      <c r="AB231" s="3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</row>
    <row r="232" spans="2:49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38"/>
      <c r="AB232" s="3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</row>
    <row r="233" spans="2:49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38"/>
      <c r="AB233" s="3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</row>
    <row r="234" spans="2:49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38"/>
      <c r="AB234" s="3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</row>
    <row r="235" spans="2:49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38"/>
      <c r="AB235" s="3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</row>
    <row r="236" spans="2:49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38"/>
      <c r="AB236" s="3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</row>
    <row r="237" spans="2:49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38"/>
      <c r="AB237" s="3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</row>
    <row r="238" spans="2:49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38"/>
      <c r="AB238" s="3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</row>
    <row r="239" spans="2:49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38"/>
      <c r="AB239" s="3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</row>
    <row r="240" spans="2:49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38"/>
      <c r="AB240" s="3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</row>
    <row r="241" spans="2:49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38"/>
      <c r="AB241" s="3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</row>
    <row r="242" spans="2:49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38"/>
      <c r="AB242" s="3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</row>
    <row r="243" spans="2:49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38"/>
      <c r="AB243" s="3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</row>
    <row r="244" spans="2:49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38"/>
      <c r="AB244" s="3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</row>
    <row r="245" spans="2:49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38"/>
      <c r="AB245" s="3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</row>
    <row r="246" spans="2:49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38"/>
      <c r="AB246" s="3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</row>
    <row r="247" spans="2:49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38"/>
      <c r="AB247" s="3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</row>
    <row r="248" spans="2:49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38"/>
      <c r="AB248" s="3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</row>
    <row r="249" spans="2:49"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38"/>
      <c r="AB249" s="3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</row>
    <row r="250" spans="2:49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38"/>
      <c r="AB250" s="3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</row>
    <row r="251" spans="2:49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38"/>
      <c r="AB251" s="3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</row>
    <row r="252" spans="2:49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38"/>
      <c r="AB252" s="3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</row>
    <row r="253" spans="2:49"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38"/>
      <c r="AB253" s="3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</row>
    <row r="254" spans="2:49"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38"/>
      <c r="AB254" s="3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</row>
    <row r="255" spans="2:49"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38"/>
      <c r="AB255" s="3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</row>
    <row r="256" spans="2:49"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38"/>
      <c r="AB256" s="3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</row>
    <row r="257" spans="2:49"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38"/>
      <c r="AB257" s="3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</row>
    <row r="258" spans="2:49"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38"/>
      <c r="AB258" s="3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</row>
    <row r="259" spans="2:49"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38"/>
      <c r="AB259" s="3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</row>
    <row r="260" spans="2:49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38"/>
      <c r="AB260" s="3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</row>
    <row r="261" spans="2:49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38"/>
      <c r="AB261" s="3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</row>
    <row r="262" spans="2:49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38"/>
      <c r="AB262" s="3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</row>
    <row r="263" spans="2:49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38"/>
      <c r="AB263" s="3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</row>
    <row r="264" spans="2:49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38"/>
      <c r="AB264" s="3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</row>
    <row r="265" spans="2:49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38"/>
      <c r="AB265" s="3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</row>
    <row r="266" spans="2:49"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38"/>
      <c r="AB266" s="3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</row>
    <row r="267" spans="2:49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38"/>
      <c r="AB267" s="3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</row>
    <row r="268" spans="2:49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38"/>
      <c r="AB268" s="3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</row>
    <row r="269" spans="2:49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38"/>
      <c r="AB269" s="3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</row>
    <row r="270" spans="2:49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38"/>
      <c r="AB270" s="3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</row>
    <row r="271" spans="2:49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38"/>
      <c r="AB271" s="3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</row>
    <row r="272" spans="2:49"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38"/>
      <c r="AB272" s="3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</row>
    <row r="273" spans="2:49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38"/>
      <c r="AB273" s="3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</row>
    <row r="274" spans="2:49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38"/>
      <c r="AB274" s="3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</row>
    <row r="275" spans="2:49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38"/>
      <c r="AB275" s="3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</row>
    <row r="276" spans="2:49"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38"/>
      <c r="AB276" s="3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</row>
    <row r="277" spans="2:49"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38"/>
      <c r="AB277" s="3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</row>
    <row r="278" spans="2:49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38"/>
      <c r="AB278" s="3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</row>
    <row r="279" spans="2:49"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38"/>
      <c r="AB279" s="3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</row>
    <row r="280" spans="2:49"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38"/>
      <c r="AB280" s="3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</row>
    <row r="281" spans="2:49"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38"/>
      <c r="AB281" s="3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</row>
    <row r="282" spans="2:49"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38"/>
      <c r="AB282" s="3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</row>
    <row r="283" spans="2:49"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38"/>
      <c r="AB283" s="3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</row>
    <row r="284" spans="2:49"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38"/>
      <c r="AB284" s="3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</row>
    <row r="285" spans="2:49"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38"/>
      <c r="AB285" s="3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</row>
    <row r="286" spans="2:49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38"/>
      <c r="AB286" s="3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</row>
    <row r="287" spans="2:49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38"/>
      <c r="AB287" s="3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</row>
    <row r="288" spans="2:49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38"/>
      <c r="AB288" s="3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</row>
    <row r="289" spans="2:49"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38"/>
      <c r="AB289" s="3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</row>
    <row r="290" spans="2:49"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38"/>
      <c r="AB290" s="3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</row>
    <row r="291" spans="2:49"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38"/>
      <c r="AB291" s="3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</row>
    <row r="292" spans="2:49"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38"/>
      <c r="AB292" s="3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</row>
    <row r="293" spans="2:49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38"/>
      <c r="AB293" s="3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</row>
    <row r="294" spans="2:49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38"/>
      <c r="AB294" s="3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</row>
    <row r="295" spans="2:49"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38"/>
      <c r="AB295" s="3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</row>
    <row r="296" spans="2:49"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38"/>
      <c r="AB296" s="3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</row>
    <row r="297" spans="2:49"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38"/>
      <c r="AB297" s="3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</row>
    <row r="298" spans="2:49"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38"/>
      <c r="AB298" s="3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</row>
    <row r="299" spans="2:49"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38"/>
      <c r="AB299" s="3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</row>
    <row r="300" spans="2:49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38"/>
      <c r="AB300" s="3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</row>
    <row r="301" spans="2:49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38"/>
      <c r="AB301" s="3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</row>
    <row r="302" spans="2:49"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38"/>
      <c r="AB302" s="3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</row>
    <row r="303" spans="2:49"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38"/>
      <c r="AB303" s="3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</row>
    <row r="304" spans="2:49"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38"/>
      <c r="AB304" s="3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</row>
    <row r="305" spans="2:49"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38"/>
      <c r="AB305" s="3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</row>
    <row r="306" spans="2:49"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38"/>
      <c r="AB306" s="3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</row>
    <row r="307" spans="2:49"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38"/>
      <c r="AB307" s="3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</row>
    <row r="308" spans="2:49"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38"/>
      <c r="AB308" s="3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</row>
    <row r="309" spans="2:49"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38"/>
      <c r="AB309" s="3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</row>
    <row r="310" spans="2:49"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38"/>
      <c r="AB310" s="3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</row>
    <row r="311" spans="2:49"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38"/>
      <c r="AB311" s="3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</row>
    <row r="312" spans="2:49"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38"/>
      <c r="AB312" s="3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</row>
    <row r="313" spans="2:49"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38"/>
      <c r="AB313" s="3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</row>
    <row r="314" spans="2:49"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38"/>
      <c r="AB314" s="3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</row>
    <row r="315" spans="2:49"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38"/>
      <c r="AB315" s="3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</row>
    <row r="316" spans="2:49"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38"/>
      <c r="AB316" s="3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</row>
    <row r="317" spans="2:49"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38"/>
      <c r="AB317" s="3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</row>
    <row r="318" spans="2:49"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38"/>
      <c r="AB318" s="3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</row>
    <row r="319" spans="2:49"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38"/>
      <c r="AB319" s="3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</row>
    <row r="320" spans="2:49"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38"/>
      <c r="AB320" s="3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</row>
    <row r="321" spans="2:49"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38"/>
      <c r="AB321" s="3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</row>
    <row r="322" spans="2:49"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38"/>
      <c r="AB322" s="3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</row>
    <row r="323" spans="2:49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38"/>
      <c r="AB323" s="3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</row>
    <row r="324" spans="2:49"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38"/>
      <c r="AB324" s="3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</row>
    <row r="325" spans="2:49"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38"/>
      <c r="AB325" s="3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</row>
    <row r="326" spans="2:49"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38"/>
      <c r="AB326" s="3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</row>
    <row r="327" spans="2:49"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38"/>
      <c r="AB327" s="3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</row>
    <row r="328" spans="2:49"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38"/>
      <c r="AB328" s="3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</row>
    <row r="329" spans="2:49"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38"/>
      <c r="AB329" s="3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</row>
    <row r="330" spans="2:49"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38"/>
      <c r="AB330" s="3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</row>
    <row r="331" spans="2:49"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38"/>
      <c r="AB331" s="3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</row>
    <row r="332" spans="2:49"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38"/>
      <c r="AB332" s="3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</row>
    <row r="333" spans="2:49"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38"/>
      <c r="AB333" s="3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</row>
    <row r="334" spans="2:49"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38"/>
      <c r="AB334" s="3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</row>
    <row r="335" spans="2:49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38"/>
      <c r="AB335" s="3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</row>
    <row r="336" spans="2:49"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38"/>
      <c r="AB336" s="3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</row>
    <row r="337" spans="2:49"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38"/>
      <c r="AB337" s="3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</row>
    <row r="338" spans="2:49"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38"/>
      <c r="AB338" s="3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</row>
    <row r="339" spans="2:49"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38"/>
      <c r="AB339" s="3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</row>
    <row r="340" spans="2:49"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38"/>
      <c r="AB340" s="3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</row>
    <row r="341" spans="2:49"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38"/>
      <c r="AB341" s="3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</row>
    <row r="342" spans="2:49"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38"/>
      <c r="AB342" s="3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</row>
    <row r="343" spans="2:49"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38"/>
      <c r="AB343" s="3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</row>
    <row r="344" spans="2:49"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38"/>
      <c r="AB344" s="3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</row>
    <row r="345" spans="2:49"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38"/>
      <c r="AB345" s="3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</row>
    <row r="346" spans="2:49"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38"/>
      <c r="AB346" s="3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</row>
    <row r="347" spans="2:49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38"/>
      <c r="AB347" s="3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</row>
    <row r="348" spans="2:49"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38"/>
      <c r="AB348" s="3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</row>
    <row r="349" spans="2:49"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38"/>
      <c r="AB349" s="3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</row>
    <row r="350" spans="2:49"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38"/>
      <c r="AB350" s="3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</row>
    <row r="351" spans="2:49"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38"/>
      <c r="AB351" s="3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</row>
    <row r="352" spans="2:49"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38"/>
      <c r="AB352" s="3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</row>
    <row r="353" spans="2:49"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38"/>
      <c r="AB353" s="3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</row>
    <row r="354" spans="2:49"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38"/>
      <c r="AB354" s="3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</row>
    <row r="355" spans="2:49"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38"/>
      <c r="AB355" s="3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</row>
    <row r="356" spans="2:49"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38"/>
      <c r="AB356" s="3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</row>
    <row r="357" spans="2:49"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38"/>
      <c r="AB357" s="3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</row>
    <row r="358" spans="2:49"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38"/>
      <c r="AB358" s="3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</row>
    <row r="359" spans="2:49"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38"/>
      <c r="AB359" s="3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</row>
    <row r="360" spans="2:49"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38"/>
      <c r="AB360" s="3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</row>
    <row r="361" spans="2:49"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38"/>
      <c r="AB361" s="3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</row>
    <row r="362" spans="2:49"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38"/>
      <c r="AB362" s="3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</row>
    <row r="363" spans="2:49"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38"/>
      <c r="AB363" s="3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</row>
    <row r="364" spans="2:49"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38"/>
      <c r="AB364" s="3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</row>
    <row r="365" spans="2:49"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38"/>
      <c r="AB365" s="3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</row>
    <row r="366" spans="2:49"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38"/>
      <c r="AB366" s="3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</row>
    <row r="367" spans="2:49"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38"/>
      <c r="AB367" s="3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</row>
    <row r="368" spans="2:49"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38"/>
      <c r="AB368" s="3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</row>
    <row r="369" spans="2:49"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38"/>
      <c r="AB369" s="3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</row>
    <row r="370" spans="2:49"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38"/>
      <c r="AB370" s="3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</row>
    <row r="371" spans="2:49"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38"/>
      <c r="AB371" s="3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</row>
    <row r="372" spans="2:49"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38"/>
      <c r="AB372" s="3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</row>
    <row r="373" spans="2:49"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38"/>
      <c r="AB373" s="3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</row>
    <row r="374" spans="2:49"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38"/>
      <c r="AB374" s="3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</row>
    <row r="375" spans="2:49"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38"/>
      <c r="AB375" s="3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</row>
    <row r="376" spans="2:49"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38"/>
      <c r="AB376" s="3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</row>
    <row r="377" spans="2:49"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38"/>
      <c r="AB377" s="3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</row>
    <row r="378" spans="2:49"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38"/>
      <c r="AB378" s="3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</row>
    <row r="379" spans="2:49"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38"/>
      <c r="AB379" s="3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</row>
    <row r="380" spans="2:49"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38"/>
      <c r="AB380" s="3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</row>
    <row r="381" spans="2:49"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38"/>
      <c r="AB381" s="3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</row>
    <row r="382" spans="2:49"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38"/>
      <c r="AB382" s="3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</row>
    <row r="383" spans="2:49"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38"/>
      <c r="AB383" s="3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</row>
    <row r="384" spans="2:49"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38"/>
      <c r="AB384" s="3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</row>
    <row r="385" spans="2:49"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38"/>
      <c r="AB385" s="3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</row>
    <row r="386" spans="2:49"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38"/>
      <c r="AB386" s="3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</row>
    <row r="387" spans="2:49"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38"/>
      <c r="AB387" s="3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</row>
    <row r="388" spans="2:49"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38"/>
      <c r="AB388" s="3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</row>
    <row r="389" spans="2:49"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38"/>
      <c r="AB389" s="3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</row>
    <row r="390" spans="2:49"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38"/>
      <c r="AB390" s="3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</row>
    <row r="391" spans="2:49"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38"/>
      <c r="AB391" s="3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</row>
    <row r="392" spans="2:49"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38"/>
      <c r="AB392" s="3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</row>
    <row r="393" spans="2:49"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38"/>
      <c r="AB393" s="3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</row>
    <row r="394" spans="2:49"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38"/>
      <c r="AB394" s="3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</row>
    <row r="395" spans="2:49"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38"/>
      <c r="AB395" s="3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</row>
    <row r="396" spans="2:49"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38"/>
      <c r="AB396" s="3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</row>
    <row r="397" spans="2:49"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38"/>
      <c r="AB397" s="3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</row>
    <row r="398" spans="2:49"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38"/>
      <c r="AB398" s="3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</row>
    <row r="399" spans="2:49"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38"/>
      <c r="AB399" s="3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</row>
    <row r="400" spans="2:49"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38"/>
      <c r="AB400" s="3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</row>
    <row r="401" spans="2:49"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38"/>
      <c r="AB401" s="3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</row>
    <row r="402" spans="2:49"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38"/>
      <c r="AB402" s="3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</row>
    <row r="403" spans="2:49"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38"/>
      <c r="AB403" s="3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</row>
    <row r="404" spans="2:49"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38"/>
      <c r="AB404" s="3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</row>
    <row r="405" spans="2:49"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38"/>
      <c r="AB405" s="3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</row>
    <row r="406" spans="2:49"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38"/>
      <c r="AB406" s="3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</row>
    <row r="407" spans="2:49"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38"/>
      <c r="AB407" s="3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</row>
    <row r="408" spans="2:49"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38"/>
      <c r="AB408" s="3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</row>
    <row r="409" spans="2:49"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38"/>
      <c r="AB409" s="3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</row>
    <row r="410" spans="2:49"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38"/>
      <c r="AB410" s="3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</row>
    <row r="411" spans="2:49"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38"/>
      <c r="AB411" s="3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</row>
    <row r="412" spans="2:49"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38"/>
      <c r="AB412" s="3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</row>
    <row r="413" spans="2:49"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38"/>
      <c r="AB413" s="3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</row>
    <row r="414" spans="2:49"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38"/>
      <c r="AB414" s="3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</row>
    <row r="415" spans="2:49"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38"/>
      <c r="AB415" s="3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</row>
    <row r="416" spans="2:49"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38"/>
      <c r="AB416" s="3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</row>
    <row r="417" spans="2:49"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38"/>
      <c r="AB417" s="3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</row>
    <row r="418" spans="2:49"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38"/>
      <c r="AB418" s="3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</row>
    <row r="419" spans="2:49"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38"/>
      <c r="AB419" s="3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</row>
    <row r="420" spans="2:49"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38"/>
      <c r="AB420" s="3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</row>
    <row r="421" spans="2:49"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38"/>
      <c r="AB421" s="3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</row>
    <row r="422" spans="2:49"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38"/>
      <c r="AB422" s="3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</row>
    <row r="423" spans="2:49"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38"/>
      <c r="AB423" s="3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</row>
    <row r="424" spans="2:49"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38"/>
      <c r="AB424" s="3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</row>
    <row r="425" spans="2:49"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38"/>
      <c r="AB425" s="3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</row>
    <row r="426" spans="2:49"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38"/>
      <c r="AB426" s="3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</row>
    <row r="427" spans="2:49"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38"/>
      <c r="AB427" s="3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</row>
    <row r="428" spans="2:49"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38"/>
      <c r="AB428" s="3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</row>
    <row r="429" spans="2:49"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38"/>
      <c r="AB429" s="3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</row>
    <row r="430" spans="2:49"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38"/>
      <c r="AB430" s="3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</row>
    <row r="431" spans="2:49"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38"/>
      <c r="AB431" s="3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</row>
    <row r="432" spans="2:49"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38"/>
      <c r="AB432" s="3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</row>
    <row r="433" spans="2:49"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38"/>
      <c r="AB433" s="3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</row>
    <row r="434" spans="2:49"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38"/>
      <c r="AB434" s="3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</row>
    <row r="435" spans="2:49"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38"/>
      <c r="AB435" s="3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</row>
    <row r="436" spans="2:49"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38"/>
      <c r="AB436" s="3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</row>
    <row r="437" spans="2:49"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38"/>
      <c r="AB437" s="3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</row>
    <row r="438" spans="2:49"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38"/>
      <c r="AB438" s="3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</row>
    <row r="439" spans="2:49"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38"/>
      <c r="AB439" s="3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</row>
    <row r="440" spans="2:49"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38"/>
      <c r="AB440" s="3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</row>
    <row r="441" spans="2:49"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38"/>
      <c r="AB441" s="3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</row>
    <row r="442" spans="2:49"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38"/>
      <c r="AB442" s="3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</row>
    <row r="443" spans="2:49"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38"/>
      <c r="AB443" s="3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</row>
    <row r="444" spans="2:49"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38"/>
      <c r="AB444" s="3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</row>
    <row r="445" spans="2:49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38"/>
      <c r="AB445" s="3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</row>
    <row r="446" spans="2:49"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38"/>
      <c r="AB446" s="3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</row>
    <row r="447" spans="2:49"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38"/>
      <c r="AB447" s="3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</row>
    <row r="448" spans="2:49"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38"/>
      <c r="AB448" s="3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</row>
    <row r="449" spans="2:49"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38"/>
      <c r="AB449" s="3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</row>
    <row r="450" spans="2:49"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38"/>
      <c r="AB450" s="3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</row>
    <row r="451" spans="2:49"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38"/>
      <c r="AB451" s="3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</row>
    <row r="452" spans="2:49"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38"/>
      <c r="AB452" s="3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</row>
    <row r="453" spans="2:49"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38"/>
      <c r="AB453" s="3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</row>
    <row r="454" spans="2:49"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38"/>
      <c r="AB454" s="3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</row>
    <row r="455" spans="2:49"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38"/>
      <c r="AB455" s="3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</row>
    <row r="456" spans="2:49"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38"/>
      <c r="AB456" s="3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</row>
    <row r="457" spans="2:49"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38"/>
      <c r="AB457" s="3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</row>
    <row r="458" spans="2:49"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38"/>
      <c r="AB458" s="3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</row>
    <row r="459" spans="2:49"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38"/>
      <c r="AB459" s="3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</row>
    <row r="460" spans="2:49"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38"/>
      <c r="AB460" s="3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</row>
    <row r="461" spans="2:49"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38"/>
      <c r="AB461" s="3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</row>
    <row r="462" spans="2:49"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38"/>
      <c r="AB462" s="3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</row>
    <row r="463" spans="2:49"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38"/>
      <c r="AB463" s="3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</row>
    <row r="464" spans="2:49"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38"/>
      <c r="AB464" s="3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</row>
    <row r="465" spans="2:49"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38"/>
      <c r="AB465" s="3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</row>
    <row r="466" spans="2:49"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38"/>
      <c r="AB466" s="3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</row>
    <row r="467" spans="2:49"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38"/>
      <c r="AB467" s="3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</row>
    <row r="468" spans="2:49"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38"/>
      <c r="AB468" s="3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</row>
    <row r="469" spans="2:49"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38"/>
      <c r="AB469" s="3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</row>
    <row r="470" spans="2:49"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38"/>
      <c r="AB470" s="3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</row>
    <row r="471" spans="2:49"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38"/>
      <c r="AB471" s="3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</row>
    <row r="472" spans="2:49"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38"/>
      <c r="AB472" s="3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</row>
    <row r="473" spans="2:49"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38"/>
      <c r="AB473" s="3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</row>
    <row r="474" spans="2:49"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38"/>
      <c r="AB474" s="3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</row>
    <row r="475" spans="2:49"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38"/>
      <c r="AB475" s="3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</row>
    <row r="476" spans="2:49"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38"/>
      <c r="AB476" s="3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</row>
    <row r="477" spans="2:49"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38"/>
      <c r="AB477" s="3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</row>
    <row r="478" spans="2:49"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38"/>
      <c r="AB478" s="3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</row>
    <row r="479" spans="2:49"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38"/>
      <c r="AB479" s="3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</row>
    <row r="480" spans="2:49"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38"/>
      <c r="AB480" s="3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</row>
    <row r="481" spans="2:49"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38"/>
      <c r="AB481" s="3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</row>
    <row r="482" spans="2:49"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38"/>
      <c r="AB482" s="3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</row>
    <row r="483" spans="2:49"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38"/>
      <c r="AB483" s="3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</row>
    <row r="484" spans="2:49"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38"/>
      <c r="AB484" s="3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</row>
    <row r="485" spans="2:49"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38"/>
      <c r="AB485" s="3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</row>
    <row r="486" spans="2:49"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38"/>
      <c r="AB486" s="3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</row>
    <row r="487" spans="2:49"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38"/>
      <c r="AB487" s="3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</row>
    <row r="488" spans="2:49"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38"/>
      <c r="AB488" s="3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</row>
    <row r="489" spans="2:49"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38"/>
      <c r="AB489" s="3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</row>
    <row r="490" spans="2:49"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38"/>
      <c r="AB490" s="3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</row>
    <row r="491" spans="2:49"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38"/>
      <c r="AB491" s="3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</row>
    <row r="492" spans="2:49"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38"/>
      <c r="AB492" s="3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</row>
    <row r="493" spans="2:49"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38"/>
      <c r="AB493" s="3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</row>
    <row r="494" spans="2:49"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38"/>
      <c r="AB494" s="3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</row>
    <row r="495" spans="2:49"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38"/>
      <c r="AB495" s="3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</row>
    <row r="496" spans="2:49"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38"/>
      <c r="AB496" s="3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</row>
    <row r="497" spans="2:49"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38"/>
      <c r="AB497" s="3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</row>
    <row r="498" spans="2:49"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38"/>
      <c r="AB498" s="3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</row>
    <row r="499" spans="2:49"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38"/>
      <c r="AB499" s="3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</row>
    <row r="500" spans="2:49"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38"/>
      <c r="AB500" s="3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</row>
    <row r="501" spans="2:49"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38"/>
      <c r="AB501" s="3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</row>
    <row r="502" spans="2:49"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38"/>
      <c r="AB502" s="3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</row>
    <row r="503" spans="2:49"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38"/>
      <c r="AB503" s="3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</row>
    <row r="504" spans="2:49"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38"/>
      <c r="AB504" s="3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</row>
    <row r="505" spans="2:49"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38"/>
      <c r="AB505" s="3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</row>
    <row r="506" spans="2:49"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38"/>
      <c r="AB506" s="3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</row>
    <row r="507" spans="2:49"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38"/>
      <c r="AB507" s="3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</row>
    <row r="508" spans="2:49"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38"/>
      <c r="AB508" s="3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</row>
    <row r="509" spans="2:49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38"/>
      <c r="AB509" s="3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</row>
    <row r="510" spans="2:49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38"/>
      <c r="AB510" s="3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</row>
    <row r="511" spans="2:49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38"/>
      <c r="AB511" s="3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</row>
    <row r="512" spans="2:49"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38"/>
      <c r="AB512" s="3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</row>
    <row r="513" spans="2:49"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38"/>
      <c r="AB513" s="3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</row>
    <row r="514" spans="2:49"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38"/>
      <c r="AB514" s="3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</row>
    <row r="515" spans="2:49"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38"/>
      <c r="AB515" s="3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</row>
    <row r="516" spans="2:49"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38"/>
      <c r="AB516" s="3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</row>
    <row r="517" spans="2:49"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38"/>
      <c r="AB517" s="3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</row>
    <row r="518" spans="2:49"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38"/>
      <c r="AB518" s="3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</row>
    <row r="519" spans="2:49"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38"/>
      <c r="AB519" s="3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</row>
    <row r="520" spans="2:49"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38"/>
      <c r="AB520" s="3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</row>
    <row r="521" spans="2:49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38"/>
      <c r="AB521" s="3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</row>
    <row r="522" spans="2:49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38"/>
      <c r="AB522" s="3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</row>
    <row r="523" spans="2:49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38"/>
      <c r="AB523" s="3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</row>
    <row r="524" spans="2:49"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38"/>
      <c r="AB524" s="3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</row>
    <row r="525" spans="2:49"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38"/>
      <c r="AB525" s="3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</row>
    <row r="526" spans="2:49"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38"/>
      <c r="AB526" s="3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</row>
    <row r="527" spans="2:49"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38"/>
      <c r="AB527" s="3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</row>
    <row r="528" spans="2:49"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38"/>
      <c r="AB528" s="3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</row>
    <row r="529" spans="2:49"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38"/>
      <c r="AB529" s="3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</row>
    <row r="530" spans="2:49"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38"/>
      <c r="AB530" s="3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</row>
    <row r="531" spans="2:49"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38"/>
      <c r="AB531" s="3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</row>
    <row r="532" spans="2:49"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38"/>
      <c r="AB532" s="3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</row>
    <row r="533" spans="2:49"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38"/>
      <c r="AB533" s="3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</row>
    <row r="534" spans="2:49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38"/>
      <c r="AB534" s="3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</row>
    <row r="535" spans="2:49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38"/>
      <c r="AB535" s="3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</row>
    <row r="536" spans="2:49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38"/>
      <c r="AB536" s="3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</row>
    <row r="537" spans="2:49"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38"/>
      <c r="AB537" s="3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</row>
    <row r="538" spans="2:49"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38"/>
      <c r="AB538" s="3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</row>
    <row r="539" spans="2:49"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38"/>
      <c r="AB539" s="3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</row>
    <row r="540" spans="2:49"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38"/>
      <c r="AB540" s="3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</row>
    <row r="541" spans="2:49"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38"/>
      <c r="AB541" s="3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</row>
    <row r="542" spans="2:49"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38"/>
      <c r="AB542" s="3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</row>
    <row r="543" spans="2:49"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38"/>
      <c r="AB543" s="3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</row>
    <row r="544" spans="2:49"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38"/>
      <c r="AB544" s="3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</row>
    <row r="545" spans="2:49"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38"/>
      <c r="AB545" s="3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</row>
    <row r="546" spans="2:49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38"/>
      <c r="AB546" s="3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</row>
    <row r="547" spans="2:49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38"/>
      <c r="AB547" s="3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</row>
    <row r="548" spans="2:49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38"/>
      <c r="AB548" s="3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</row>
    <row r="549" spans="2:49"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38"/>
      <c r="AB549" s="3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</row>
    <row r="550" spans="2:49"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38"/>
      <c r="AB550" s="3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</row>
    <row r="551" spans="2:49"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38"/>
      <c r="AB551" s="3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</row>
    <row r="552" spans="2:49"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38"/>
      <c r="AB552" s="3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</row>
    <row r="553" spans="2:49"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38"/>
      <c r="AB553" s="3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</row>
    <row r="554" spans="2:49"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38"/>
      <c r="AB554" s="3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</row>
    <row r="555" spans="2:49"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38"/>
      <c r="AB555" s="3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</row>
    <row r="556" spans="2:49"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38"/>
      <c r="AB556" s="3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</row>
    <row r="557" spans="2:49"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38"/>
      <c r="AB557" s="3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</row>
    <row r="558" spans="2:49"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38"/>
      <c r="AB558" s="3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</row>
    <row r="559" spans="2:49"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38"/>
      <c r="AB559" s="3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</row>
    <row r="560" spans="2:49"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38"/>
      <c r="AB560" s="3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</row>
    <row r="561" spans="2:49"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38"/>
      <c r="AB561" s="3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</row>
    <row r="562" spans="2:49"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38"/>
      <c r="AB562" s="3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</row>
    <row r="563" spans="2:49"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38"/>
      <c r="AB563" s="3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</row>
    <row r="564" spans="2:49"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38"/>
      <c r="AB564" s="3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</row>
    <row r="565" spans="2:49"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38"/>
      <c r="AB565" s="3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</row>
    <row r="566" spans="2:49"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38"/>
      <c r="AB566" s="3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</row>
    <row r="567" spans="2:49"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38"/>
      <c r="AB567" s="3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</row>
    <row r="568" spans="2:49"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38"/>
      <c r="AB568" s="3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</row>
    <row r="569" spans="2:49"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38"/>
      <c r="AB569" s="3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</row>
    <row r="570" spans="2:49"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38"/>
      <c r="AB570" s="3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</row>
    <row r="571" spans="2:49"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38"/>
      <c r="AB571" s="3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</row>
    <row r="572" spans="2:49"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38"/>
      <c r="AB572" s="3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</row>
    <row r="573" spans="2:49"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38"/>
      <c r="AB573" s="3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</row>
    <row r="574" spans="2:49"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38"/>
      <c r="AB574" s="3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</row>
    <row r="575" spans="2:49"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38"/>
      <c r="AB575" s="3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</row>
    <row r="576" spans="2:49"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38"/>
      <c r="AB576" s="3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</row>
    <row r="577" spans="2:49"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38"/>
      <c r="AB577" s="3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</row>
    <row r="578" spans="2:49"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38"/>
      <c r="AB578" s="3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</row>
    <row r="579" spans="2:49"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38"/>
      <c r="AB579" s="3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</row>
    <row r="580" spans="2:49"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38"/>
      <c r="AB580" s="3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</row>
    <row r="581" spans="2:49"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38"/>
      <c r="AB581" s="3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</row>
    <row r="582" spans="2:49"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38"/>
      <c r="AB582" s="3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</row>
    <row r="583" spans="2:49"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38"/>
      <c r="AB583" s="3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</row>
    <row r="584" spans="2:49"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38"/>
      <c r="AB584" s="3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</row>
    <row r="585" spans="2:49"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38"/>
      <c r="AB585" s="3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</row>
    <row r="586" spans="2:49"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38"/>
      <c r="AB586" s="3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</row>
    <row r="587" spans="2:49"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38"/>
      <c r="AB587" s="3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</row>
    <row r="588" spans="2:49"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38"/>
      <c r="AB588" s="3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</row>
    <row r="589" spans="2:49"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38"/>
      <c r="AB589" s="3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</row>
    <row r="590" spans="2:49"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38"/>
      <c r="AB590" s="3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</row>
    <row r="591" spans="2:49"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38"/>
      <c r="AB591" s="3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</row>
    <row r="592" spans="2:49"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38"/>
      <c r="AB592" s="3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</row>
    <row r="593" spans="2:49"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38"/>
      <c r="AB593" s="3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</row>
    <row r="594" spans="2:49"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38"/>
      <c r="AB594" s="3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</row>
    <row r="595" spans="2:49"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38"/>
      <c r="AB595" s="3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</row>
    <row r="596" spans="2:49"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38"/>
      <c r="AB596" s="3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</row>
    <row r="597" spans="2:49"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38"/>
      <c r="AB597" s="3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</row>
    <row r="598" spans="2:49"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38"/>
      <c r="AB598" s="3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</row>
    <row r="599" spans="2:49"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38"/>
      <c r="AB599" s="3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</row>
    <row r="600" spans="2:49"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38"/>
      <c r="AB600" s="3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</row>
    <row r="601" spans="2:49"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38"/>
      <c r="AB601" s="3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</row>
    <row r="602" spans="2:49"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38"/>
      <c r="AB602" s="3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</row>
    <row r="603" spans="2:49"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38"/>
      <c r="AB603" s="3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</row>
    <row r="604" spans="2:49"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38"/>
      <c r="AB604" s="3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</row>
    <row r="605" spans="2:49"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38"/>
      <c r="AB605" s="3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</row>
    <row r="606" spans="2:49"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38"/>
      <c r="AB606" s="3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</row>
    <row r="607" spans="2:49"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38"/>
      <c r="AB607" s="3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</row>
    <row r="608" spans="2:49"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38"/>
      <c r="AB608" s="3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</row>
    <row r="609" spans="2:49"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38"/>
      <c r="AB609" s="3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</row>
    <row r="610" spans="2:49"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38"/>
      <c r="AB610" s="3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</row>
    <row r="611" spans="2:49"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38"/>
      <c r="AB611" s="3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</row>
    <row r="612" spans="2:49"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38"/>
      <c r="AB612" s="3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</row>
    <row r="613" spans="2:49"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38"/>
      <c r="AB613" s="3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</row>
    <row r="614" spans="2:49"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38"/>
      <c r="AB614" s="3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</row>
    <row r="615" spans="2:49"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38"/>
      <c r="AB615" s="3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</row>
    <row r="616" spans="2:49"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38"/>
      <c r="AB616" s="3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</row>
    <row r="617" spans="2:49"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38"/>
      <c r="AB617" s="3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</row>
    <row r="618" spans="2:49"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38"/>
      <c r="AB618" s="3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</row>
    <row r="619" spans="2:49"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38"/>
      <c r="AB619" s="3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</row>
    <row r="620" spans="2:49"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38"/>
      <c r="AB620" s="3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</row>
    <row r="621" spans="2:49"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38"/>
      <c r="AB621" s="3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</row>
    <row r="622" spans="2:49"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38"/>
      <c r="AB622" s="3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</row>
    <row r="623" spans="2:49"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38"/>
      <c r="AB623" s="3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</row>
    <row r="624" spans="2:49"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38"/>
      <c r="AB624" s="3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</row>
    <row r="625" spans="2:49"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38"/>
      <c r="AB625" s="3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</row>
    <row r="626" spans="2:49"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38"/>
      <c r="AB626" s="3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</row>
    <row r="627" spans="2:49"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38"/>
      <c r="AB627" s="3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</row>
    <row r="628" spans="2:49"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38"/>
      <c r="AB628" s="3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</row>
    <row r="629" spans="2:49"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38"/>
      <c r="AB629" s="3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</row>
    <row r="630" spans="2:49"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38"/>
      <c r="AB630" s="3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</row>
    <row r="631" spans="2:49"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38"/>
      <c r="AB631" s="3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</row>
    <row r="632" spans="2:49"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38"/>
      <c r="AB632" s="3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</row>
    <row r="633" spans="2:49"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38"/>
      <c r="AB633" s="3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</row>
    <row r="634" spans="2:49"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38"/>
      <c r="AB634" s="3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</row>
    <row r="635" spans="2:49"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38"/>
      <c r="AB635" s="3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</row>
    <row r="636" spans="2:49"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38"/>
      <c r="AB636" s="3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</row>
    <row r="637" spans="2:49"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38"/>
      <c r="AB637" s="3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</row>
    <row r="638" spans="2:49"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38"/>
      <c r="AB638" s="3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</row>
    <row r="639" spans="2:49"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38"/>
      <c r="AB639" s="3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</row>
    <row r="640" spans="2:49"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38"/>
      <c r="AB640" s="3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</row>
    <row r="641" spans="2:49"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38"/>
      <c r="AB641" s="3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</row>
    <row r="642" spans="2:49"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38"/>
      <c r="AB642" s="3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</row>
    <row r="643" spans="2:49"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38"/>
      <c r="AB643" s="3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</row>
    <row r="644" spans="2:49"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38"/>
      <c r="AB644" s="3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</row>
    <row r="645" spans="2:49"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38"/>
      <c r="AB645" s="3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</row>
    <row r="646" spans="2:49"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38"/>
      <c r="AB646" s="3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</row>
    <row r="647" spans="2:49"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38"/>
      <c r="AB647" s="3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</row>
    <row r="648" spans="2:49"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38"/>
      <c r="AB648" s="3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</row>
    <row r="649" spans="2:49"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38"/>
      <c r="AB649" s="3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</row>
    <row r="650" spans="2:49"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38"/>
      <c r="AB650" s="3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</row>
    <row r="651" spans="2:49"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38"/>
      <c r="AB651" s="3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</row>
    <row r="652" spans="2:49"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38"/>
      <c r="AB652" s="3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</row>
    <row r="653" spans="2:49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38"/>
      <c r="AB653" s="3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</row>
    <row r="654" spans="2:49"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38"/>
      <c r="AB654" s="3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</row>
    <row r="655" spans="2:49"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38"/>
      <c r="AB655" s="3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</row>
    <row r="656" spans="2:49"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38"/>
      <c r="AB656" s="3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</row>
    <row r="657" spans="2:49"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38"/>
      <c r="AB657" s="3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</row>
    <row r="658" spans="2:49"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38"/>
      <c r="AB658" s="3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</row>
    <row r="659" spans="2:49"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38"/>
      <c r="AB659" s="3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</row>
    <row r="660" spans="2:49"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38"/>
      <c r="AB660" s="3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</row>
    <row r="661" spans="2:49"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38"/>
      <c r="AB661" s="3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</row>
    <row r="662" spans="2:49"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38"/>
      <c r="AB662" s="3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</row>
    <row r="663" spans="2:49"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38"/>
      <c r="AB663" s="3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</row>
    <row r="664" spans="2:49"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38"/>
      <c r="AB664" s="3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</row>
    <row r="665" spans="2:49"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38"/>
      <c r="AB665" s="3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</row>
    <row r="666" spans="2:49"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38"/>
      <c r="AB666" s="3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</row>
    <row r="667" spans="2:49"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38"/>
      <c r="AB667" s="3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</row>
    <row r="668" spans="2:49"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38"/>
      <c r="AB668" s="3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</row>
    <row r="669" spans="2:49"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38"/>
      <c r="AB669" s="3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</row>
    <row r="670" spans="2:49"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38"/>
      <c r="AB670" s="3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</row>
    <row r="671" spans="2:49"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38"/>
      <c r="AB671" s="3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</row>
    <row r="672" spans="2:49"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38"/>
      <c r="AB672" s="3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</row>
    <row r="673" spans="2:49"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38"/>
      <c r="AB673" s="3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</row>
    <row r="674" spans="2:49"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38"/>
      <c r="AB674" s="3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</row>
    <row r="675" spans="2:49"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38"/>
      <c r="AB675" s="3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</row>
    <row r="676" spans="2:49"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38"/>
      <c r="AB676" s="3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</row>
    <row r="677" spans="2:49"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38"/>
      <c r="AB677" s="3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</row>
    <row r="678" spans="2:49"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38"/>
      <c r="AB678" s="3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</row>
    <row r="679" spans="2:49"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38"/>
      <c r="AB679" s="3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</row>
    <row r="680" spans="2:49"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38"/>
      <c r="AB680" s="3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</row>
    <row r="681" spans="2:49"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38"/>
      <c r="AB681" s="3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</row>
    <row r="682" spans="2:49"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38"/>
      <c r="AB682" s="3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</row>
    <row r="683" spans="2:49"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38"/>
      <c r="AB683" s="3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</row>
    <row r="684" spans="2:49"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38"/>
      <c r="AB684" s="3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</row>
    <row r="685" spans="2:49"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38"/>
      <c r="AB685" s="3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</row>
    <row r="686" spans="2:49"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38"/>
      <c r="AB686" s="3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</row>
    <row r="687" spans="2:49"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38"/>
      <c r="AB687" s="3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</row>
    <row r="688" spans="2:49"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38"/>
      <c r="AB688" s="3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</row>
    <row r="689" spans="2:49"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38"/>
      <c r="AB689" s="3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</row>
    <row r="690" spans="2:49"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38"/>
      <c r="AB690" s="3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</row>
    <row r="691" spans="2:49"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38"/>
      <c r="AB691" s="3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</row>
    <row r="692" spans="2:49"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38"/>
      <c r="AB692" s="3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</row>
    <row r="693" spans="2:49"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38"/>
      <c r="AB693" s="3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</row>
    <row r="694" spans="2:49"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38"/>
      <c r="AB694" s="3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</row>
    <row r="695" spans="2:49"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38"/>
      <c r="AB695" s="3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</row>
    <row r="696" spans="2:49"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38"/>
      <c r="AB696" s="3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</row>
    <row r="697" spans="2:49"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38"/>
      <c r="AB697" s="3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</row>
    <row r="698" spans="2:49"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38"/>
      <c r="AB698" s="3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</row>
    <row r="699" spans="2:49"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38"/>
      <c r="AB699" s="3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</row>
    <row r="700" spans="2:49"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38"/>
      <c r="AB700" s="3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</row>
    <row r="701" spans="2:49"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38"/>
      <c r="AB701" s="3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</row>
    <row r="702" spans="2:49"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38"/>
      <c r="AB702" s="3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</row>
    <row r="703" spans="2:49"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38"/>
      <c r="AB703" s="3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</row>
    <row r="704" spans="2:49"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38"/>
      <c r="AB704" s="3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</row>
    <row r="705" spans="2:49"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38"/>
      <c r="AB705" s="3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</row>
    <row r="706" spans="2:49"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38"/>
      <c r="AB706" s="3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</row>
    <row r="707" spans="2:49"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38"/>
      <c r="AB707" s="3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</row>
    <row r="708" spans="2:49"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38"/>
      <c r="AB708" s="3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</row>
    <row r="709" spans="2:49"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38"/>
      <c r="AB709" s="3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</row>
    <row r="710" spans="2:49"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38"/>
      <c r="AB710" s="3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</row>
    <row r="711" spans="2:49"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38"/>
      <c r="AB711" s="3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</row>
    <row r="712" spans="2:49"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38"/>
      <c r="AB712" s="3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</row>
    <row r="713" spans="2:49"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38"/>
      <c r="AB713" s="3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</row>
    <row r="714" spans="2:49"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38"/>
      <c r="AB714" s="3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</row>
    <row r="715" spans="2:49"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38"/>
      <c r="AB715" s="3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</row>
    <row r="716" spans="2:49"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38"/>
      <c r="AB716" s="3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</row>
    <row r="717" spans="2:49"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38"/>
      <c r="AB717" s="3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</row>
    <row r="718" spans="2:49"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38"/>
      <c r="AB718" s="3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</row>
    <row r="719" spans="2:49"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38"/>
      <c r="AB719" s="3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</row>
    <row r="720" spans="2:49"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38"/>
      <c r="AB720" s="3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</row>
    <row r="721" spans="2:49"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38"/>
      <c r="AB721" s="3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</row>
    <row r="722" spans="2:49"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38"/>
      <c r="AB722" s="3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</row>
    <row r="723" spans="2:49"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38"/>
      <c r="AB723" s="3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</row>
    <row r="724" spans="2:49"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38"/>
      <c r="AB724" s="3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</row>
    <row r="725" spans="2:49"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38"/>
      <c r="AB725" s="3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</row>
    <row r="726" spans="2:49"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38"/>
      <c r="AB726" s="3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</row>
    <row r="727" spans="2:49"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38"/>
      <c r="AB727" s="3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</row>
    <row r="728" spans="2:49"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38"/>
      <c r="AB728" s="3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</row>
    <row r="729" spans="2:49"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38"/>
      <c r="AB729" s="3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</row>
    <row r="730" spans="2:49"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38"/>
      <c r="AB730" s="3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</row>
    <row r="731" spans="2:49"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38"/>
      <c r="AB731" s="3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</row>
    <row r="732" spans="2:49"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38"/>
      <c r="AB732" s="3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</row>
    <row r="733" spans="2:49"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38"/>
      <c r="AB733" s="3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</row>
    <row r="734" spans="2:49"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38"/>
      <c r="AB734" s="3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</row>
    <row r="735" spans="2:49"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38"/>
      <c r="AB735" s="3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</row>
    <row r="736" spans="2:49"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38"/>
      <c r="AB736" s="3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</row>
    <row r="737" spans="2:49"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38"/>
      <c r="AB737" s="3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</row>
    <row r="738" spans="2:49"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38"/>
      <c r="AB738" s="3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</row>
    <row r="739" spans="2:49"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38"/>
      <c r="AB739" s="3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</row>
    <row r="740" spans="2:49"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38"/>
      <c r="AB740" s="3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</row>
    <row r="741" spans="2:49"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38"/>
      <c r="AB741" s="3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</row>
    <row r="742" spans="2:49"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38"/>
      <c r="AB742" s="3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</row>
    <row r="743" spans="2:49"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38"/>
      <c r="AB743" s="3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</row>
    <row r="744" spans="2:49"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38"/>
      <c r="AB744" s="3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</row>
    <row r="745" spans="2:49"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38"/>
      <c r="AB745" s="3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</row>
    <row r="746" spans="2:49"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38"/>
      <c r="AB746" s="3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</row>
    <row r="747" spans="2:49"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38"/>
      <c r="AB747" s="3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</row>
    <row r="748" spans="2:49"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38"/>
      <c r="AB748" s="3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</row>
    <row r="749" spans="2:49"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38"/>
      <c r="AB749" s="3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</row>
    <row r="750" spans="2:49"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38"/>
      <c r="AB750" s="3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</row>
    <row r="751" spans="2:49"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38"/>
      <c r="AB751" s="3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</row>
    <row r="752" spans="2:49"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38"/>
      <c r="AB752" s="3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</row>
    <row r="753" spans="2:49"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38"/>
      <c r="AB753" s="3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</row>
    <row r="754" spans="2:49"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38"/>
      <c r="AB754" s="3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</row>
    <row r="755" spans="2:49"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38"/>
      <c r="AB755" s="3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</row>
    <row r="756" spans="2:49"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38"/>
      <c r="AB756" s="3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</row>
    <row r="757" spans="2:49"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38"/>
      <c r="AB757" s="3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</row>
    <row r="758" spans="2:49"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38"/>
      <c r="AB758" s="3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</row>
    <row r="759" spans="2:49"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38"/>
      <c r="AB759" s="3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</row>
    <row r="760" spans="2:49"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38"/>
      <c r="AB760" s="3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</row>
    <row r="761" spans="2:49"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38"/>
      <c r="AB761" s="3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</row>
    <row r="762" spans="2:49"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38"/>
      <c r="AB762" s="3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</row>
    <row r="763" spans="2:49"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38"/>
      <c r="AB763" s="3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</row>
    <row r="764" spans="2:49"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38"/>
      <c r="AB764" s="3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</row>
    <row r="765" spans="2:49"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38"/>
      <c r="AB765" s="3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</row>
    <row r="766" spans="2:49"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38"/>
      <c r="AB766" s="3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</row>
    <row r="767" spans="2:49"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38"/>
      <c r="AB767" s="3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</row>
    <row r="768" spans="2:49"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38"/>
      <c r="AB768" s="3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</row>
    <row r="769" spans="2:49"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38"/>
      <c r="AB769" s="3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</row>
    <row r="770" spans="2:49"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38"/>
      <c r="AB770" s="3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</row>
    <row r="771" spans="2:49"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38"/>
      <c r="AB771" s="3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</row>
    <row r="772" spans="2:49"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38"/>
      <c r="AB772" s="3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</row>
    <row r="773" spans="2:49"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38"/>
      <c r="AB773" s="3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</row>
    <row r="774" spans="2:49"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38"/>
      <c r="AB774" s="3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</row>
    <row r="775" spans="2:49"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38"/>
      <c r="AB775" s="3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</row>
    <row r="776" spans="2:49"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38"/>
      <c r="AB776" s="3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</row>
    <row r="777" spans="2:49"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38"/>
      <c r="AB777" s="3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</row>
    <row r="778" spans="2:49"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38"/>
      <c r="AB778" s="3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</row>
    <row r="779" spans="2:49"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38"/>
      <c r="AB779" s="3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</row>
    <row r="780" spans="2:49"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38"/>
      <c r="AB780" s="3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</row>
    <row r="781" spans="2:49"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38"/>
      <c r="AB781" s="3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</row>
    <row r="782" spans="2:49"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38"/>
      <c r="AB782" s="3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</row>
    <row r="783" spans="2:49"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38"/>
      <c r="AB783" s="3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</row>
    <row r="784" spans="2:49"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38"/>
      <c r="AB784" s="3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</row>
    <row r="785" spans="2:49"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38"/>
      <c r="AB785" s="3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</row>
    <row r="786" spans="2:49"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38"/>
      <c r="AB786" s="3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</row>
    <row r="787" spans="2:49"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38"/>
      <c r="AB787" s="3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</row>
    <row r="788" spans="2:49"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38"/>
      <c r="AB788" s="3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</row>
    <row r="789" spans="2:49"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38"/>
      <c r="AB789" s="3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</row>
    <row r="790" spans="2:49"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38"/>
      <c r="AB790" s="3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</row>
    <row r="791" spans="2:49"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38"/>
      <c r="AB791" s="3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</row>
    <row r="792" spans="2:49"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38"/>
      <c r="AB792" s="3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</row>
    <row r="793" spans="2:49"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38"/>
      <c r="AB793" s="3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</row>
    <row r="794" spans="2:49"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38"/>
      <c r="AB794" s="3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</row>
    <row r="795" spans="2:49"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38"/>
      <c r="AB795" s="3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</row>
    <row r="796" spans="2:49"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38"/>
      <c r="AB796" s="3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</row>
    <row r="797" spans="2:49"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38"/>
      <c r="AB797" s="3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</row>
    <row r="798" spans="2:49"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38"/>
      <c r="AB798" s="3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</row>
    <row r="799" spans="2:49"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38"/>
      <c r="AB799" s="3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</row>
    <row r="800" spans="2:49"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38"/>
      <c r="AB800" s="3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</row>
    <row r="801" spans="2:49"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38"/>
      <c r="AB801" s="3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</row>
    <row r="802" spans="2:49"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38"/>
      <c r="AB802" s="3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</row>
    <row r="803" spans="2:49"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38"/>
      <c r="AB803" s="3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</row>
    <row r="804" spans="2:49"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38"/>
      <c r="AB804" s="3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</row>
    <row r="805" spans="2:49"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38"/>
      <c r="AB805" s="3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</row>
    <row r="806" spans="2:49"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38"/>
      <c r="AB806" s="3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</row>
    <row r="807" spans="2:49"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38"/>
      <c r="AB807" s="3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</row>
    <row r="808" spans="2:49"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38"/>
      <c r="AB808" s="3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</row>
    <row r="809" spans="2:49"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38"/>
      <c r="AB809" s="3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</row>
    <row r="810" spans="2:49"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38"/>
      <c r="AB810" s="3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</row>
    <row r="811" spans="2:49"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38"/>
      <c r="AB811" s="3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</row>
    <row r="812" spans="2:49"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38"/>
      <c r="AB812" s="3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</row>
    <row r="813" spans="2:49"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38"/>
      <c r="AB813" s="3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</row>
    <row r="814" spans="2:49"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38"/>
      <c r="AB814" s="3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</row>
    <row r="815" spans="2:49"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38"/>
      <c r="AB815" s="3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</row>
    <row r="816" spans="2:49"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38"/>
      <c r="AB816" s="3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</row>
    <row r="817" spans="2:49"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38"/>
      <c r="AB817" s="3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</row>
    <row r="818" spans="2:49"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38"/>
      <c r="AB818" s="3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</row>
    <row r="819" spans="2:49"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38"/>
      <c r="AB819" s="3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</row>
    <row r="820" spans="2:49"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38"/>
      <c r="AB820" s="3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</row>
    <row r="821" spans="2:49"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38"/>
      <c r="AB821" s="3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</row>
    <row r="822" spans="2:49"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38"/>
      <c r="AB822" s="3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</row>
    <row r="823" spans="2:49"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38"/>
      <c r="AB823" s="3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</row>
    <row r="824" spans="2:49"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38"/>
      <c r="AB824" s="3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</row>
    <row r="825" spans="2:49"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38"/>
      <c r="AB825" s="3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</row>
    <row r="826" spans="2:49"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38"/>
      <c r="AB826" s="3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</row>
    <row r="827" spans="2:49"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38"/>
      <c r="AB827" s="3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</row>
    <row r="828" spans="2:49"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38"/>
      <c r="AB828" s="3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</row>
    <row r="829" spans="2:49"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38"/>
      <c r="AB829" s="3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</row>
    <row r="830" spans="2:49"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38"/>
      <c r="AB830" s="3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</row>
    <row r="831" spans="2:49"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38"/>
      <c r="AB831" s="3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</row>
    <row r="832" spans="2:49"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38"/>
      <c r="AB832" s="3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</row>
    <row r="833" spans="2:49"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38"/>
      <c r="AB833" s="3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</row>
    <row r="834" spans="2:49"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38"/>
      <c r="AB834" s="3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</row>
    <row r="835" spans="2:49"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38"/>
      <c r="AB835" s="3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</row>
    <row r="836" spans="2:49"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38"/>
      <c r="AB836" s="3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</row>
    <row r="837" spans="2:49"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38"/>
      <c r="AB837" s="3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</row>
    <row r="838" spans="2:49"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38"/>
      <c r="AB838" s="3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</row>
    <row r="839" spans="2:49"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38"/>
      <c r="AB839" s="3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</row>
    <row r="840" spans="2:49"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38"/>
      <c r="AB840" s="3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</row>
    <row r="841" spans="2:49"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38"/>
      <c r="AB841" s="3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</row>
    <row r="842" spans="2:49"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38"/>
      <c r="AB842" s="3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</row>
    <row r="843" spans="2:49"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38"/>
      <c r="AB843" s="3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</row>
    <row r="844" spans="2:49"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38"/>
      <c r="AB844" s="3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</row>
    <row r="845" spans="2:49"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38"/>
      <c r="AB845" s="3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</row>
    <row r="846" spans="2:49"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38"/>
      <c r="AB846" s="3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</row>
    <row r="847" spans="2:49"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38"/>
      <c r="AB847" s="3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</row>
    <row r="848" spans="2:49"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38"/>
      <c r="AB848" s="3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</row>
    <row r="849" spans="2:49"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38"/>
      <c r="AB849" s="3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</row>
    <row r="850" spans="2:49"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38"/>
      <c r="AB850" s="3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</row>
    <row r="851" spans="2:49"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38"/>
      <c r="AB851" s="3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</row>
    <row r="852" spans="2:49"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38"/>
      <c r="AB852" s="3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</row>
    <row r="853" spans="2:49"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38"/>
      <c r="AB853" s="3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</row>
    <row r="854" spans="2:49"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38"/>
      <c r="AB854" s="3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</row>
    <row r="855" spans="2:49"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38"/>
      <c r="AB855" s="3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</row>
    <row r="856" spans="2:49"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38"/>
      <c r="AB856" s="3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</row>
    <row r="857" spans="2:49"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38"/>
      <c r="AB857" s="3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</row>
    <row r="858" spans="2:49"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38"/>
      <c r="AB858" s="3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</row>
    <row r="859" spans="2:49"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38"/>
      <c r="AB859" s="3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</row>
    <row r="860" spans="2:49"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38"/>
      <c r="AB860" s="3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</row>
    <row r="861" spans="2:49"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38"/>
      <c r="AB861" s="3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</row>
    <row r="862" spans="2:49"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38"/>
      <c r="AB862" s="3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</row>
    <row r="863" spans="2:49"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38"/>
      <c r="AB863" s="3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</row>
    <row r="864" spans="2:49"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38"/>
      <c r="AB864" s="3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</row>
    <row r="865" spans="2:49"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38"/>
      <c r="AB865" s="3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</row>
    <row r="866" spans="2:49"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38"/>
      <c r="AB866" s="3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</row>
    <row r="867" spans="2:49"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38"/>
      <c r="AB867" s="3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</row>
    <row r="868" spans="2:49"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38"/>
      <c r="AB868" s="3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</row>
    <row r="869" spans="2:49"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38"/>
      <c r="AB869" s="3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</row>
    <row r="870" spans="2:49"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38"/>
      <c r="AB870" s="3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</row>
    <row r="871" spans="2:49"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38"/>
      <c r="AB871" s="3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</row>
    <row r="872" spans="2:49"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38"/>
      <c r="AB872" s="3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</row>
    <row r="873" spans="2:49"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38"/>
      <c r="AB873" s="3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</row>
    <row r="874" spans="2:49"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38"/>
      <c r="AB874" s="3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</row>
    <row r="875" spans="2:49"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38"/>
      <c r="AB875" s="3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</row>
    <row r="876" spans="2:49"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38"/>
      <c r="AB876" s="3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</row>
    <row r="877" spans="2:49"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38"/>
      <c r="AB877" s="3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</row>
    <row r="878" spans="2:49"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38"/>
      <c r="AB878" s="3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</row>
    <row r="879" spans="2:49"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38"/>
      <c r="AB879" s="3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</row>
    <row r="880" spans="2:49"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38"/>
      <c r="AB880" s="3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</row>
    <row r="881" spans="2:49"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38"/>
      <c r="AB881" s="3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</row>
    <row r="882" spans="2:49"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38"/>
      <c r="AB882" s="3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</row>
    <row r="883" spans="2:49"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38"/>
      <c r="AB883" s="3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</row>
    <row r="884" spans="2:49"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38"/>
      <c r="AB884" s="3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</row>
    <row r="885" spans="2:49"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38"/>
      <c r="AB885" s="3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</row>
    <row r="886" spans="2:49"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38"/>
      <c r="AB886" s="3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</row>
    <row r="887" spans="2:49"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38"/>
      <c r="AB887" s="3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</row>
    <row r="888" spans="2:49"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38"/>
      <c r="AB888" s="3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</row>
    <row r="889" spans="2:49"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38"/>
      <c r="AB889" s="3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</row>
    <row r="890" spans="2:49"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38"/>
      <c r="AB890" s="3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</row>
    <row r="891" spans="2:49"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38"/>
      <c r="AB891" s="3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</row>
    <row r="892" spans="2:49"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38"/>
      <c r="AB892" s="3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</row>
    <row r="893" spans="2:49"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38"/>
      <c r="AB893" s="3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</row>
    <row r="894" spans="2:49"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38"/>
      <c r="AB894" s="3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</row>
    <row r="895" spans="2:49"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38"/>
      <c r="AB895" s="3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</row>
    <row r="896" spans="2:49"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38"/>
      <c r="AB896" s="3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</row>
    <row r="897" spans="2:49"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38"/>
      <c r="AB897" s="3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</row>
    <row r="898" spans="2:49"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38"/>
      <c r="AB898" s="3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</row>
    <row r="899" spans="2:49"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38"/>
      <c r="AB899" s="3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</row>
    <row r="900" spans="2:49"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38"/>
      <c r="AB900" s="3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</row>
    <row r="901" spans="2:49"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38"/>
      <c r="AB901" s="3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</row>
    <row r="902" spans="2:49"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38"/>
      <c r="AB902" s="3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</row>
    <row r="903" spans="2:49"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38"/>
      <c r="AB903" s="3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</row>
    <row r="904" spans="2:49"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38"/>
      <c r="AB904" s="3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</row>
    <row r="905" spans="2:49"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38"/>
      <c r="AB905" s="3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</row>
    <row r="906" spans="2:49"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38"/>
      <c r="AB906" s="3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</row>
    <row r="907" spans="2:49"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38"/>
      <c r="AB907" s="3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</row>
    <row r="908" spans="2:49"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38"/>
      <c r="AB908" s="3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</row>
    <row r="909" spans="2:49"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38"/>
      <c r="AB909" s="3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</row>
    <row r="910" spans="2:49"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38"/>
      <c r="AB910" s="3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</row>
    <row r="911" spans="2:49"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38"/>
      <c r="AB911" s="3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</row>
    <row r="912" spans="2:49"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38"/>
      <c r="AB912" s="3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</row>
    <row r="913" spans="2:49"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38"/>
      <c r="AB913" s="3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</row>
    <row r="914" spans="2:49"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38"/>
      <c r="AB914" s="3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</row>
    <row r="915" spans="2:49"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38"/>
      <c r="AB915" s="3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</row>
    <row r="916" spans="2:49"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38"/>
      <c r="AB916" s="3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</row>
    <row r="917" spans="2:49"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38"/>
      <c r="AB917" s="3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</row>
    <row r="918" spans="2:49"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38"/>
      <c r="AB918" s="3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</row>
    <row r="919" spans="2:49"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38"/>
      <c r="AB919" s="3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</row>
    <row r="920" spans="2:49"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38"/>
      <c r="AB920" s="3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</row>
    <row r="921" spans="2:49"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38"/>
      <c r="AB921" s="3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</row>
    <row r="922" spans="2:49"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38"/>
      <c r="AB922" s="3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</row>
    <row r="923" spans="2:49"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38"/>
      <c r="AB923" s="3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</row>
    <row r="924" spans="2:49"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38"/>
      <c r="AB924" s="3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</row>
    <row r="925" spans="2:49"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38"/>
      <c r="AB925" s="3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</row>
    <row r="926" spans="2:49"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38"/>
      <c r="AB926" s="3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</row>
    <row r="927" spans="2:49"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38"/>
      <c r="AB927" s="3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</row>
    <row r="928" spans="2:49"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38"/>
      <c r="AB928" s="3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</row>
    <row r="929" spans="2:49"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38"/>
      <c r="AB929" s="3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</row>
    <row r="930" spans="2:49"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38"/>
      <c r="AB930" s="3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</row>
    <row r="931" spans="2:49"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38"/>
      <c r="AB931" s="3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</row>
    <row r="932" spans="2:49"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38"/>
      <c r="AB932" s="3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</row>
    <row r="933" spans="2:49"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38"/>
      <c r="AB933" s="3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</row>
    <row r="934" spans="2:49"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38"/>
      <c r="AB934" s="3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</row>
    <row r="935" spans="2:49"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38"/>
      <c r="AB935" s="3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</row>
    <row r="936" spans="2:49"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38"/>
      <c r="AB936" s="3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</row>
    <row r="937" spans="2:49"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38"/>
      <c r="AB937" s="3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</row>
    <row r="938" spans="2:49"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38"/>
      <c r="AB938" s="3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</row>
    <row r="939" spans="2:49"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38"/>
      <c r="AB939" s="3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</row>
    <row r="940" spans="2:49"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38"/>
      <c r="AB940" s="3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</row>
    <row r="941" spans="2:49"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38"/>
      <c r="AB941" s="3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</row>
    <row r="942" spans="2:49"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38"/>
      <c r="AB942" s="3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</row>
    <row r="943" spans="2:49"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38"/>
      <c r="AB943" s="3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</row>
    <row r="944" spans="2:49"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38"/>
      <c r="AB944" s="3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</row>
    <row r="945" spans="2:49"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38"/>
      <c r="AB945" s="3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</row>
    <row r="946" spans="2:49"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38"/>
      <c r="AB946" s="3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</row>
    <row r="947" spans="2:49"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38"/>
      <c r="AB947" s="3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</row>
    <row r="948" spans="2:49"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38"/>
      <c r="AB948" s="3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</row>
    <row r="949" spans="2:49"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38"/>
      <c r="AB949" s="3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</row>
    <row r="950" spans="2:49"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38"/>
      <c r="AB950" s="3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</row>
    <row r="951" spans="2:49"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38"/>
      <c r="AB951" s="3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</row>
    <row r="952" spans="2:49"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38"/>
      <c r="AB952" s="3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</row>
    <row r="953" spans="2:49"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38"/>
      <c r="AB953" s="3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</row>
    <row r="954" spans="2:49"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38"/>
      <c r="AB954" s="3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</row>
    <row r="955" spans="2:49"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38"/>
      <c r="AB955" s="3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</row>
    <row r="956" spans="2:49"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38"/>
      <c r="AB956" s="3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</row>
    <row r="957" spans="2:49"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38"/>
      <c r="AB957" s="3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</row>
    <row r="958" spans="2:49"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38"/>
      <c r="AB958" s="3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</row>
    <row r="959" spans="2:49"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38"/>
      <c r="AB959" s="3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</row>
    <row r="960" spans="2:49"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38"/>
      <c r="AB960" s="3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</row>
    <row r="961" spans="2:49"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38"/>
      <c r="AB961" s="3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</row>
    <row r="962" spans="2:49"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38"/>
      <c r="AB962" s="3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</row>
    <row r="963" spans="2:49"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38"/>
      <c r="AB963" s="3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</row>
    <row r="964" spans="2:49"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38"/>
      <c r="AB964" s="3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</row>
    <row r="965" spans="2:49"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38"/>
      <c r="AB965" s="3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</row>
    <row r="966" spans="2:49"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38"/>
      <c r="AB966" s="3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</row>
    <row r="967" spans="2:49"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38"/>
      <c r="AB967" s="3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</row>
    <row r="968" spans="2:49"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38"/>
      <c r="AB968" s="3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</row>
    <row r="969" spans="2:49"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38"/>
      <c r="AB969" s="3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</row>
    <row r="970" spans="2:49"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38"/>
      <c r="AB970" s="3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</row>
    <row r="971" spans="2:49"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38"/>
      <c r="AB971" s="3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</row>
    <row r="972" spans="2:49"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38"/>
      <c r="AB972" s="3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</row>
    <row r="973" spans="2:49"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38"/>
      <c r="AB973" s="3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</row>
    <row r="974" spans="2:49"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38"/>
      <c r="AB974" s="3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</row>
    <row r="975" spans="2:49"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38"/>
      <c r="AB975" s="3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</row>
    <row r="976" spans="2:49"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38"/>
      <c r="AB976" s="3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</row>
    <row r="977" spans="2:49"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38"/>
      <c r="AB977" s="3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</row>
    <row r="978" spans="2:49"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38"/>
      <c r="AB978" s="3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</row>
    <row r="979" spans="2:49"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38"/>
      <c r="AB979" s="3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</row>
    <row r="980" spans="2:49"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38"/>
      <c r="AB980" s="3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</row>
    <row r="981" spans="2:49"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38"/>
      <c r="AB981" s="3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</row>
    <row r="982" spans="2:49"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38"/>
      <c r="AB982" s="3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</row>
    <row r="983" spans="2:49"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38"/>
      <c r="AB983" s="3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</row>
    <row r="984" spans="2:49"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38"/>
      <c r="AB984" s="3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</row>
    <row r="985" spans="2:49"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38"/>
      <c r="AB985" s="3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</row>
    <row r="986" spans="2:49"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38"/>
      <c r="AB986" s="3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</row>
    <row r="987" spans="2:49"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38"/>
      <c r="AB987" s="3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</row>
    <row r="988" spans="2:49"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38"/>
      <c r="AB988" s="3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</row>
    <row r="989" spans="2:49"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38"/>
      <c r="AB989" s="3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</row>
    <row r="990" spans="2:49"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38"/>
      <c r="AB990" s="3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</row>
    <row r="991" spans="2:49"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38"/>
      <c r="AB991" s="3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</row>
    <row r="992" spans="2:49"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38"/>
      <c r="AB992" s="3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</row>
    <row r="993" spans="2:49"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38"/>
      <c r="AB993" s="3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</row>
    <row r="994" spans="2:49"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38"/>
      <c r="AB994" s="3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</row>
    <row r="995" spans="2:49"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38"/>
      <c r="AB995" s="3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</row>
    <row r="996" spans="2:49"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38"/>
      <c r="AB996" s="3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</row>
    <row r="997" spans="2:49"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38"/>
      <c r="AB997" s="3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</row>
    <row r="998" spans="2:49"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38"/>
      <c r="AB998" s="3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</row>
    <row r="999" spans="2:49"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38"/>
      <c r="AB999" s="3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</row>
    <row r="1000" spans="2:49"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38"/>
      <c r="AB1000" s="3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</row>
    <row r="1001" spans="2:49"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38"/>
      <c r="AB1001" s="3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</row>
    <row r="1002" spans="2:49"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38"/>
      <c r="AB1002" s="3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</row>
    <row r="1003" spans="2:49"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38"/>
      <c r="AB1003" s="3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</row>
    <row r="1004" spans="2:49"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38"/>
      <c r="AB1004" s="3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</row>
    <row r="1005" spans="2:49"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38"/>
      <c r="AB1005" s="3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</row>
    <row r="1006" spans="2:49"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38"/>
      <c r="AB1006" s="3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</row>
    <row r="1007" spans="2:49"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38"/>
      <c r="AB1007" s="3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</row>
    <row r="1008" spans="2:49"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38"/>
      <c r="AB1008" s="3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</row>
    <row r="1009" spans="2:49"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38"/>
      <c r="AB1009" s="3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</row>
    <row r="1010" spans="2:49"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38"/>
      <c r="AB1010" s="3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</row>
    <row r="1011" spans="2:49"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38"/>
      <c r="AB1011" s="3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</row>
    <row r="1012" spans="2:49"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38"/>
      <c r="AB1012" s="3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</row>
    <row r="1013" spans="2:49"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38"/>
      <c r="AB1013" s="3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</row>
    <row r="1014" spans="2:49"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38"/>
      <c r="AB1014" s="3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</row>
    <row r="1015" spans="2:49"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38"/>
      <c r="AB1015" s="3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</row>
    <row r="1016" spans="2:49"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38"/>
      <c r="AB1016" s="3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</row>
    <row r="1017" spans="2:49"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38"/>
      <c r="AB1017" s="3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</row>
    <row r="1018" spans="2:49"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38"/>
      <c r="AB1018" s="3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</row>
    <row r="1019" spans="2:49"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38"/>
      <c r="AB1019" s="3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</row>
    <row r="1020" spans="2:49"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38"/>
      <c r="AB1020" s="3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</row>
    <row r="1021" spans="2:49"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38"/>
      <c r="AB1021" s="3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</row>
    <row r="1022" spans="2:49"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38"/>
      <c r="AB1022" s="3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</row>
    <row r="1023" spans="2:49"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38"/>
      <c r="AB1023" s="3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</row>
    <row r="1024" spans="2:49"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38"/>
      <c r="AB1024" s="3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</row>
    <row r="1025" spans="2:49"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38"/>
      <c r="AB1025" s="3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</row>
    <row r="1026" spans="2:49"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38"/>
      <c r="AB1026" s="3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</row>
    <row r="1027" spans="2:49"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38"/>
      <c r="AB1027" s="3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</row>
    <row r="1028" spans="2:49"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38"/>
      <c r="AB1028" s="3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</row>
    <row r="1029" spans="2:49"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38"/>
      <c r="AB1029" s="3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</row>
    <row r="1030" spans="2:49"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38"/>
      <c r="AB1030" s="3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</row>
    <row r="1031" spans="2:49"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38"/>
      <c r="AB1031" s="3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</row>
    <row r="1032" spans="2:49"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38"/>
      <c r="AB1032" s="3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</row>
    <row r="1033" spans="2:49"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38"/>
      <c r="AB1033" s="3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</row>
    <row r="1034" spans="2:49"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38"/>
      <c r="AB1034" s="3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</row>
    <row r="1035" spans="2:49"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38"/>
      <c r="AB1035" s="3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</row>
    <row r="1036" spans="2:49"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38"/>
      <c r="AB1036" s="3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</row>
    <row r="1037" spans="2:49"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38"/>
      <c r="AB1037" s="3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</row>
    <row r="1038" spans="2:49"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38"/>
      <c r="AB1038" s="3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</row>
    <row r="1039" spans="2:49"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38"/>
      <c r="AB1039" s="3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</row>
    <row r="1040" spans="2:49"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38"/>
      <c r="AB1040" s="3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</row>
    <row r="1041" spans="2:49"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38"/>
      <c r="AB1041" s="3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</row>
    <row r="1042" spans="2:49"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38"/>
      <c r="AB1042" s="3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</row>
    <row r="1043" spans="2:49"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38"/>
      <c r="AB1043" s="3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</row>
    <row r="1044" spans="2:49"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38"/>
      <c r="AB1044" s="3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</row>
    <row r="1045" spans="2:49"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38"/>
      <c r="AB1045" s="3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</row>
    <row r="1046" spans="2:49"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38"/>
      <c r="AB1046" s="3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</row>
    <row r="1047" spans="2:49"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38"/>
      <c r="AB1047" s="3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</row>
    <row r="1048" spans="2:49"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38"/>
      <c r="AB1048" s="3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</row>
    <row r="1049" spans="2:49"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38"/>
      <c r="AB1049" s="3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</row>
    <row r="1050" spans="2:49"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38"/>
      <c r="AB1050" s="3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</row>
    <row r="1051" spans="2:49"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38"/>
      <c r="AB1051" s="3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</row>
    <row r="1052" spans="2:49"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38"/>
      <c r="AB1052" s="3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</row>
    <row r="1053" spans="2:49"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38"/>
      <c r="AB1053" s="3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</row>
    <row r="1054" spans="2:49"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38"/>
      <c r="AB1054" s="3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</row>
    <row r="1055" spans="2:49"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38"/>
      <c r="AB1055" s="3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</row>
    <row r="1056" spans="2:49"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38"/>
      <c r="AB1056" s="3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</row>
    <row r="1057" spans="2:49"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38"/>
      <c r="AB1057" s="3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</row>
    <row r="1058" spans="2:49"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38"/>
      <c r="AB1058" s="3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</row>
    <row r="1059" spans="2:49"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38"/>
      <c r="AB1059" s="3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</row>
    <row r="1060" spans="2:49"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38"/>
      <c r="AB1060" s="3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</row>
    <row r="1061" spans="2:49"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38"/>
      <c r="AB1061" s="3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</row>
    <row r="1062" spans="2:49"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38"/>
      <c r="AB1062" s="3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</row>
    <row r="1063" spans="2:49"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38"/>
      <c r="AB1063" s="3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</row>
    <row r="1064" spans="2:49"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38"/>
      <c r="AB1064" s="3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</row>
    <row r="1065" spans="2:49"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38"/>
      <c r="AB1065" s="3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</row>
    <row r="1066" spans="2:49"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38"/>
      <c r="AB1066" s="3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</row>
    <row r="1067" spans="2:49"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38"/>
      <c r="AB1067" s="3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</row>
    <row r="1068" spans="2:49"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38"/>
      <c r="AB1068" s="3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</row>
    <row r="1069" spans="2:49"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38"/>
      <c r="AB1069" s="3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</row>
    <row r="1070" spans="2:49"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38"/>
      <c r="AB1070" s="3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</row>
    <row r="1071" spans="2:49"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38"/>
      <c r="AB1071" s="3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</row>
    <row r="1072" spans="2:49"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38"/>
      <c r="AB1072" s="3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</row>
    <row r="1073" spans="2:49"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38"/>
      <c r="AB1073" s="3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</row>
    <row r="1074" spans="2:49"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38"/>
      <c r="AB1074" s="3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</row>
    <row r="1075" spans="2:49"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38"/>
      <c r="AB1075" s="3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</row>
    <row r="1076" spans="2:49"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38"/>
      <c r="AB1076" s="3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</row>
    <row r="1077" spans="2:49"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38"/>
      <c r="AB1077" s="3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</row>
    <row r="1078" spans="2:49"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38"/>
      <c r="AB1078" s="3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</row>
    <row r="1079" spans="2:49"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38"/>
      <c r="AB1079" s="3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</row>
    <row r="1080" spans="2:49"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38"/>
      <c r="AB1080" s="3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</row>
    <row r="1081" spans="2:49"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38"/>
      <c r="AB1081" s="3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</row>
    <row r="1082" spans="2:49"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38"/>
      <c r="AB1082" s="3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</row>
    <row r="1083" spans="2:49"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38"/>
      <c r="AB1083" s="3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</row>
    <row r="1084" spans="2:49"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38"/>
      <c r="AB1084" s="3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</row>
    <row r="1085" spans="2:49"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38"/>
      <c r="AB1085" s="3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</row>
    <row r="1086" spans="2:49"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38"/>
      <c r="AB1086" s="3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</row>
    <row r="1087" spans="2:49">
      <c r="B1087" s="58"/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38"/>
      <c r="AB1087" s="3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</row>
    <row r="1088" spans="2:49">
      <c r="B1088" s="58"/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38"/>
      <c r="AB1088" s="3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</row>
    <row r="1089" spans="2:49">
      <c r="B1089" s="58"/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38"/>
      <c r="AB1089" s="3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</row>
    <row r="1090" spans="2:49">
      <c r="B1090" s="58"/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38"/>
      <c r="AB1090" s="3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</row>
    <row r="1091" spans="2:49"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38"/>
      <c r="AB1091" s="3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</row>
    <row r="1092" spans="2:49"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38"/>
      <c r="AB1092" s="3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</row>
    <row r="1093" spans="2:49"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38"/>
      <c r="AB1093" s="3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</row>
    <row r="1094" spans="2:49"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38"/>
      <c r="AB1094" s="3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</row>
    <row r="1095" spans="2:49"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38"/>
      <c r="AB1095" s="3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</row>
    <row r="1096" spans="2:49"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38"/>
      <c r="AB1096" s="3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</row>
    <row r="1097" spans="2:49"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38"/>
      <c r="AB1097" s="3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</row>
    <row r="1098" spans="2:49"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38"/>
      <c r="AB1098" s="3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</row>
    <row r="1099" spans="2:49"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38"/>
      <c r="AB1099" s="3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</row>
    <row r="1100" spans="2:49"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38"/>
      <c r="AB1100" s="3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</row>
    <row r="1101" spans="2:49"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38"/>
      <c r="AB1101" s="3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</row>
    <row r="1102" spans="2:49"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38"/>
      <c r="AB1102" s="3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</row>
    <row r="1103" spans="2:49"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38"/>
      <c r="AB1103" s="3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</row>
    <row r="1104" spans="2:49"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38"/>
      <c r="AB1104" s="3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</row>
    <row r="1105" spans="2:49"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38"/>
      <c r="AB1105" s="3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</row>
    <row r="1106" spans="2:49"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38"/>
      <c r="AB1106" s="3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</row>
    <row r="1107" spans="2:49"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38"/>
      <c r="AB1107" s="3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</row>
    <row r="1108" spans="2:49"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38"/>
      <c r="AB1108" s="3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</row>
    <row r="1109" spans="2:49"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38"/>
      <c r="AB1109" s="3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</row>
    <row r="1110" spans="2:49"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38"/>
      <c r="AB1110" s="3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</row>
    <row r="1111" spans="2:49"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38"/>
      <c r="AB1111" s="3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</row>
    <row r="1112" spans="2:49"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38"/>
      <c r="AB1112" s="3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</row>
    <row r="1113" spans="2:49"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38"/>
      <c r="AB1113" s="3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</row>
    <row r="1114" spans="2:49"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38"/>
      <c r="AB1114" s="3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</row>
    <row r="1115" spans="2:49"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38"/>
      <c r="AB1115" s="3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</row>
    <row r="1116" spans="2:49"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38"/>
      <c r="AB1116" s="3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</row>
    <row r="1117" spans="2:49"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38"/>
      <c r="AB1117" s="3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</row>
    <row r="1118" spans="2:49"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38"/>
      <c r="AB1118" s="3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</row>
    <row r="1119" spans="2:49"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38"/>
      <c r="AB1119" s="3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</row>
    <row r="1120" spans="2:49"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38"/>
      <c r="AB1120" s="3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</row>
    <row r="1121" spans="2:49"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38"/>
      <c r="AB1121" s="3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</row>
    <row r="1122" spans="2:49"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38"/>
      <c r="AB1122" s="3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</row>
    <row r="1123" spans="2:49"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38"/>
      <c r="AB1123" s="3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</row>
    <row r="1124" spans="2:49"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38"/>
      <c r="AB1124" s="3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</row>
    <row r="1125" spans="2:49"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38"/>
      <c r="AB1125" s="3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</row>
    <row r="1126" spans="2:49"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38"/>
      <c r="AB1126" s="3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</row>
    <row r="1127" spans="2:49"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38"/>
      <c r="AB1127" s="3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</row>
    <row r="1128" spans="2:49"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38"/>
      <c r="AB1128" s="3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</row>
    <row r="1129" spans="2:49"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38"/>
      <c r="AB1129" s="3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</row>
    <row r="1130" spans="2:49"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38"/>
      <c r="AB1130" s="3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</row>
    <row r="1131" spans="2:49"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38"/>
      <c r="AB1131" s="3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</row>
    <row r="1132" spans="2:49"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38"/>
      <c r="AB1132" s="3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</row>
    <row r="1133" spans="2:49"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38"/>
      <c r="AB1133" s="3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</row>
    <row r="1134" spans="2:49"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38"/>
      <c r="AB1134" s="3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</row>
    <row r="1135" spans="2:49"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38"/>
      <c r="AB1135" s="3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</row>
    <row r="1136" spans="2:49"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38"/>
      <c r="AB1136" s="3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</row>
    <row r="1137" spans="2:49"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38"/>
      <c r="AB1137" s="3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</row>
    <row r="1138" spans="2:49"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38"/>
      <c r="AB1138" s="3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</row>
    <row r="1139" spans="2:49"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38"/>
      <c r="AB1139" s="3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</row>
    <row r="1140" spans="2:49"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38"/>
      <c r="AB1140" s="3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</row>
    <row r="1141" spans="2:49"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38"/>
      <c r="AB1141" s="3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</row>
    <row r="1142" spans="2:49"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38"/>
      <c r="AB1142" s="3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</row>
    <row r="1143" spans="2:49"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38"/>
      <c r="AB1143" s="3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</row>
    <row r="1144" spans="2:49"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38"/>
      <c r="AB1144" s="3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</row>
    <row r="1145" spans="2:49"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38"/>
      <c r="AB1145" s="3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</row>
    <row r="1146" spans="2:49"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38"/>
      <c r="AB1146" s="3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</row>
    <row r="1147" spans="2:49"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38"/>
      <c r="AB1147" s="3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</row>
    <row r="1148" spans="2:49"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38"/>
      <c r="AB1148" s="3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</row>
    <row r="1149" spans="2:49"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38"/>
      <c r="AB1149" s="3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</row>
    <row r="1150" spans="2:49"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38"/>
      <c r="AB1150" s="3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</row>
    <row r="1151" spans="2:49"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38"/>
      <c r="AB1151" s="3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</row>
    <row r="1152" spans="2:49"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38"/>
      <c r="AB1152" s="3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</row>
    <row r="1153" spans="2:49"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38"/>
      <c r="AB1153" s="3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</row>
    <row r="1154" spans="2:49"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38"/>
      <c r="AB1154" s="3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</row>
    <row r="1155" spans="2:49"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38"/>
      <c r="AB1155" s="3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</row>
    <row r="1156" spans="2:49"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38"/>
      <c r="AB1156" s="3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</row>
    <row r="1157" spans="2:49"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38"/>
      <c r="AB1157" s="3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</row>
    <row r="1158" spans="2:49"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38"/>
      <c r="AB1158" s="3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</row>
    <row r="1159" spans="2:49"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38"/>
      <c r="AB1159" s="3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</row>
    <row r="1160" spans="2:49"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38"/>
      <c r="AB1160" s="3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</row>
    <row r="1161" spans="2:49"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38"/>
      <c r="AB1161" s="3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</row>
    <row r="1162" spans="2:49"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38"/>
      <c r="AB1162" s="3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</row>
    <row r="1163" spans="2:49"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38"/>
      <c r="AB1163" s="3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</row>
    <row r="1164" spans="2:49"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38"/>
      <c r="AB1164" s="3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</row>
    <row r="1165" spans="2:49"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38"/>
      <c r="AB1165" s="3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</row>
    <row r="1166" spans="2:49"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38"/>
      <c r="AB1166" s="3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</row>
    <row r="1167" spans="2:49"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38"/>
      <c r="AB1167" s="3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</row>
    <row r="1168" spans="2:49"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38"/>
      <c r="AB1168" s="3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</row>
    <row r="1169" spans="2:49"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38"/>
      <c r="AB1169" s="3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</row>
    <row r="1170" spans="2:49"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38"/>
      <c r="AB1170" s="3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</row>
    <row r="1171" spans="2:49"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38"/>
      <c r="AB1171" s="3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</row>
    <row r="1172" spans="2:49"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38"/>
      <c r="AB1172" s="3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</row>
    <row r="1173" spans="2:49">
      <c r="B1173" s="58"/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38"/>
      <c r="AB1173" s="3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</row>
    <row r="1174" spans="2:49">
      <c r="B1174" s="58"/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38"/>
      <c r="AB1174" s="3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</row>
    <row r="1175" spans="2:49">
      <c r="B1175" s="58"/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38"/>
      <c r="AB1175" s="3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</row>
    <row r="1176" spans="2:49">
      <c r="B1176" s="58"/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38"/>
      <c r="AB1176" s="3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</row>
    <row r="1177" spans="2:49">
      <c r="B1177" s="58"/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38"/>
      <c r="AB1177" s="3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</row>
    <row r="1178" spans="2:49">
      <c r="B1178" s="58"/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38"/>
      <c r="AB1178" s="3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</row>
    <row r="1179" spans="2:49"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38"/>
      <c r="AB1179" s="3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</row>
    <row r="1180" spans="2:49"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38"/>
      <c r="AB1180" s="3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</row>
    <row r="1181" spans="2:49">
      <c r="B1181" s="58"/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38"/>
      <c r="AB1181" s="3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</row>
    <row r="1182" spans="2:49"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38"/>
      <c r="AB1182" s="3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</row>
    <row r="1183" spans="2:49">
      <c r="B1183" s="58"/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38"/>
      <c r="AB1183" s="3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</row>
    <row r="1184" spans="2:49"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38"/>
      <c r="AB1184" s="3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</row>
    <row r="1185" spans="2:49"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38"/>
      <c r="AB1185" s="3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</row>
    <row r="1186" spans="2:49"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38"/>
      <c r="AB1186" s="3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</row>
    <row r="1187" spans="2:49"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38"/>
      <c r="AB1187" s="3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</row>
    <row r="1188" spans="2:49"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38"/>
      <c r="AB1188" s="3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</row>
    <row r="1189" spans="2:49"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38"/>
      <c r="AB1189" s="3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</row>
    <row r="1190" spans="2:49"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38"/>
      <c r="AB1190" s="3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</row>
    <row r="1191" spans="2:49"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38"/>
      <c r="AB1191" s="3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</row>
    <row r="1192" spans="2:49"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38"/>
      <c r="AB1192" s="3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</row>
    <row r="1193" spans="2:49"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38"/>
      <c r="AB1193" s="3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</row>
    <row r="1194" spans="2:49"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38"/>
      <c r="AB1194" s="3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</row>
    <row r="1195" spans="2:49"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38"/>
      <c r="AB1195" s="3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</row>
    <row r="1196" spans="2:49"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38"/>
      <c r="AB1196" s="3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</row>
    <row r="1197" spans="2:49"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38"/>
      <c r="AB1197" s="3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</row>
    <row r="1198" spans="2:49"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38"/>
      <c r="AB1198" s="3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</row>
    <row r="1199" spans="2:49"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38"/>
      <c r="AB1199" s="3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</row>
    <row r="1200" spans="2:49"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38"/>
      <c r="AB1200" s="3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</row>
    <row r="1201" spans="2:49"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38"/>
      <c r="AB1201" s="3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</row>
    <row r="1202" spans="2:49"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38"/>
      <c r="AB1202" s="3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</row>
    <row r="1203" spans="2:49"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38"/>
      <c r="AB1203" s="3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</row>
    <row r="1204" spans="2:49"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38"/>
      <c r="AB1204" s="3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</row>
    <row r="1205" spans="2:49"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38"/>
      <c r="AB1205" s="3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</row>
    <row r="1206" spans="2:49"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38"/>
      <c r="AB1206" s="3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</row>
    <row r="1207" spans="2:49">
      <c r="B1207" s="58"/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38"/>
      <c r="AB1207" s="3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</row>
    <row r="1208" spans="2:49">
      <c r="B1208" s="58"/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38"/>
      <c r="AB1208" s="3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</row>
    <row r="1209" spans="2:49"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38"/>
      <c r="AB1209" s="3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</row>
    <row r="1210" spans="2:49"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38"/>
      <c r="AB1210" s="3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</row>
    <row r="1211" spans="2:49"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38"/>
      <c r="AB1211" s="3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</row>
    <row r="1212" spans="2:49">
      <c r="B1212" s="58"/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38"/>
      <c r="AB1212" s="3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</row>
    <row r="1213" spans="2:49">
      <c r="B1213" s="58"/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38"/>
      <c r="AB1213" s="3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</row>
    <row r="1214" spans="2:49"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38"/>
      <c r="AB1214" s="3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</row>
    <row r="1215" spans="2:49">
      <c r="B1215" s="58"/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38"/>
      <c r="AB1215" s="3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</row>
    <row r="1216" spans="2:49"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38"/>
      <c r="AB1216" s="3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</row>
    <row r="1217" spans="2:49"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38"/>
      <c r="AB1217" s="3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</row>
    <row r="1218" spans="2:49">
      <c r="B1218" s="58"/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38"/>
      <c r="AB1218" s="3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</row>
    <row r="1219" spans="2:49">
      <c r="B1219" s="58"/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38"/>
      <c r="AB1219" s="3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</row>
    <row r="1220" spans="2:49">
      <c r="B1220" s="58"/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38"/>
      <c r="AB1220" s="3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</row>
    <row r="1221" spans="2:49">
      <c r="B1221" s="58"/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38"/>
      <c r="AB1221" s="3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</row>
    <row r="1222" spans="2:49">
      <c r="B1222" s="58"/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38"/>
      <c r="AB1222" s="3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</row>
    <row r="1223" spans="2:49"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38"/>
      <c r="AB1223" s="3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</row>
    <row r="1224" spans="2:49"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38"/>
      <c r="AB1224" s="3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</row>
    <row r="1225" spans="2:49">
      <c r="B1225" s="58"/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38"/>
      <c r="AB1225" s="3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</row>
    <row r="1226" spans="2:49"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38"/>
      <c r="AB1226" s="3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</row>
    <row r="1227" spans="2:49"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38"/>
      <c r="AB1227" s="3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</row>
    <row r="1228" spans="2:49">
      <c r="B1228" s="58"/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38"/>
      <c r="AB1228" s="3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</row>
    <row r="1229" spans="2:49"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38"/>
      <c r="AB1229" s="3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</row>
    <row r="1230" spans="2:49">
      <c r="B1230" s="58"/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38"/>
      <c r="AB1230" s="3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</row>
    <row r="1231" spans="2:49">
      <c r="B1231" s="58"/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38"/>
      <c r="AB1231" s="3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</row>
    <row r="1232" spans="2:49">
      <c r="B1232" s="58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38"/>
      <c r="AB1232" s="3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</row>
    <row r="1233" spans="2:49">
      <c r="B1233" s="58"/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38"/>
      <c r="AB1233" s="3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</row>
    <row r="1234" spans="2:49"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38"/>
      <c r="AB1234" s="3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</row>
    <row r="1235" spans="2:49"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38"/>
      <c r="AB1235" s="3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</row>
    <row r="1236" spans="2:49">
      <c r="B1236" s="58"/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38"/>
      <c r="AB1236" s="3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</row>
    <row r="1237" spans="2:49">
      <c r="B1237" s="58"/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38"/>
      <c r="AB1237" s="3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</row>
    <row r="1238" spans="2:49">
      <c r="B1238" s="58"/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38"/>
      <c r="AB1238" s="3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</row>
    <row r="1239" spans="2:49">
      <c r="B1239" s="58"/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38"/>
      <c r="AB1239" s="3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</row>
    <row r="1240" spans="2:49"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38"/>
      <c r="AB1240" s="3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</row>
    <row r="1241" spans="2:49"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38"/>
      <c r="AB1241" s="3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</row>
    <row r="1242" spans="2:49">
      <c r="B1242" s="58"/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38"/>
      <c r="AB1242" s="3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</row>
    <row r="1243" spans="2:49"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38"/>
      <c r="AB1243" s="3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</row>
    <row r="1244" spans="2:49">
      <c r="B1244" s="58"/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38"/>
      <c r="AB1244" s="3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</row>
    <row r="1245" spans="2:49">
      <c r="B1245" s="58"/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38"/>
      <c r="AB1245" s="3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</row>
    <row r="1246" spans="2:49">
      <c r="B1246" s="58"/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38"/>
      <c r="AB1246" s="3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</row>
    <row r="1247" spans="2:49">
      <c r="B1247" s="58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38"/>
      <c r="AB1247" s="3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</row>
    <row r="1248" spans="2:49">
      <c r="B1248" s="58"/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38"/>
      <c r="AB1248" s="3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</row>
    <row r="1249" spans="2:49"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38"/>
      <c r="AB1249" s="3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</row>
    <row r="1250" spans="2:49"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38"/>
      <c r="AB1250" s="3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</row>
    <row r="1251" spans="2:49">
      <c r="B1251" s="58"/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38"/>
      <c r="AB1251" s="3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</row>
    <row r="1252" spans="2:49">
      <c r="B1252" s="58"/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38"/>
      <c r="AB1252" s="3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</row>
    <row r="1253" spans="2:49">
      <c r="B1253" s="58"/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38"/>
      <c r="AB1253" s="3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</row>
    <row r="1254" spans="2:49">
      <c r="B1254" s="58"/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38"/>
      <c r="AB1254" s="3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</row>
    <row r="1255" spans="2:49"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38"/>
      <c r="AB1255" s="3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</row>
    <row r="1256" spans="2:49"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38"/>
      <c r="AB1256" s="3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</row>
    <row r="1257" spans="2:49">
      <c r="B1257" s="58"/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38"/>
      <c r="AB1257" s="3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</row>
    <row r="1258" spans="2:49"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38"/>
      <c r="AB1258" s="3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</row>
    <row r="1259" spans="2:49">
      <c r="B1259" s="58"/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38"/>
      <c r="AB1259" s="3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</row>
    <row r="1260" spans="2:49">
      <c r="B1260" s="58"/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38"/>
      <c r="AB1260" s="3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</row>
    <row r="1261" spans="2:49">
      <c r="B1261" s="58"/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38"/>
      <c r="AB1261" s="3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</row>
    <row r="1262" spans="2:49">
      <c r="B1262" s="58"/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38"/>
      <c r="AB1262" s="3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</row>
    <row r="1263" spans="2:49">
      <c r="B1263" s="58"/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38"/>
      <c r="AB1263" s="3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</row>
    <row r="1264" spans="2:49">
      <c r="B1264" s="58"/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38"/>
      <c r="AB1264" s="3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</row>
    <row r="1265" spans="2:49">
      <c r="B1265" s="58"/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38"/>
      <c r="AB1265" s="3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</row>
    <row r="1266" spans="2:49">
      <c r="B1266" s="58"/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38"/>
      <c r="AB1266" s="3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</row>
    <row r="1267" spans="2:49"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38"/>
      <c r="AB1267" s="3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</row>
    <row r="1268" spans="2:49">
      <c r="B1268" s="58"/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38"/>
      <c r="AB1268" s="3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</row>
    <row r="1269" spans="2:49">
      <c r="B1269" s="58"/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38"/>
      <c r="AB1269" s="3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</row>
    <row r="1270" spans="2:49">
      <c r="B1270" s="58"/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38"/>
      <c r="AB1270" s="3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</row>
    <row r="1271" spans="2:49">
      <c r="B1271" s="58"/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38"/>
      <c r="AB1271" s="3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</row>
    <row r="1272" spans="2:49"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38"/>
      <c r="AB1272" s="3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</row>
    <row r="1273" spans="2:49">
      <c r="B1273" s="58"/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38"/>
      <c r="AB1273" s="3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</row>
    <row r="1274" spans="2:49">
      <c r="B1274" s="58"/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38"/>
      <c r="AB1274" s="3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</row>
    <row r="1275" spans="2:49">
      <c r="B1275" s="58"/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38"/>
      <c r="AB1275" s="3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</row>
    <row r="1276" spans="2:49">
      <c r="B1276" s="58"/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38"/>
      <c r="AB1276" s="3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</row>
    <row r="1277" spans="2:49">
      <c r="B1277" s="58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38"/>
      <c r="AB1277" s="3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</row>
    <row r="1278" spans="2:49">
      <c r="B1278" s="58"/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38"/>
      <c r="AB1278" s="3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</row>
    <row r="1279" spans="2:49"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38"/>
      <c r="AB1279" s="3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</row>
    <row r="1280" spans="2:49">
      <c r="B1280" s="58"/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38"/>
      <c r="AB1280" s="3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</row>
    <row r="1281" spans="2:49"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38"/>
      <c r="AB1281" s="3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</row>
    <row r="1282" spans="2:49">
      <c r="B1282" s="58"/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38"/>
      <c r="AB1282" s="3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</row>
    <row r="1283" spans="2:49">
      <c r="B1283" s="58"/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38"/>
      <c r="AB1283" s="3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</row>
    <row r="1284" spans="2:49">
      <c r="B1284" s="58"/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38"/>
      <c r="AB1284" s="3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</row>
    <row r="1285" spans="2:49">
      <c r="B1285" s="58"/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38"/>
      <c r="AB1285" s="3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</row>
    <row r="1286" spans="2:49">
      <c r="B1286" s="58"/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38"/>
      <c r="AB1286" s="3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</row>
    <row r="1287" spans="2:49"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38"/>
      <c r="AB1287" s="3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</row>
    <row r="1288" spans="2:49">
      <c r="B1288" s="58"/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38"/>
      <c r="AB1288" s="3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</row>
    <row r="1289" spans="2:49"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38"/>
      <c r="AB1289" s="3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</row>
    <row r="1290" spans="2:49"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38"/>
      <c r="AB1290" s="3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</row>
    <row r="1291" spans="2:49">
      <c r="B1291" s="58"/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38"/>
      <c r="AB1291" s="3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</row>
    <row r="1292" spans="2:49">
      <c r="B1292" s="58"/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38"/>
      <c r="AB1292" s="3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</row>
    <row r="1293" spans="2:49">
      <c r="B1293" s="58"/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38"/>
      <c r="AB1293" s="3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</row>
    <row r="1294" spans="2:49">
      <c r="B1294" s="58"/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38"/>
      <c r="AB1294" s="3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</row>
    <row r="1295" spans="2:49">
      <c r="B1295" s="58"/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38"/>
      <c r="AB1295" s="3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</row>
    <row r="1296" spans="2:49">
      <c r="B1296" s="58"/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38"/>
      <c r="AB1296" s="3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</row>
    <row r="1297" spans="2:49">
      <c r="B1297" s="58"/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38"/>
      <c r="AB1297" s="3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</row>
    <row r="1298" spans="2:49">
      <c r="B1298" s="58"/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38"/>
      <c r="AB1298" s="3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</row>
    <row r="1299" spans="2:49">
      <c r="B1299" s="58"/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38"/>
      <c r="AB1299" s="3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</row>
    <row r="1300" spans="2:49">
      <c r="B1300" s="58"/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38"/>
      <c r="AB1300" s="3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</row>
    <row r="1301" spans="2:49">
      <c r="B1301" s="58"/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38"/>
      <c r="AB1301" s="3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</row>
    <row r="1302" spans="2:49">
      <c r="B1302" s="58"/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38"/>
      <c r="AB1302" s="3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</row>
    <row r="1303" spans="2:49"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38"/>
      <c r="AB1303" s="3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</row>
    <row r="1304" spans="2:49">
      <c r="B1304" s="58"/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38"/>
      <c r="AB1304" s="3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</row>
    <row r="1305" spans="2:49">
      <c r="B1305" s="58"/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38"/>
      <c r="AB1305" s="3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</row>
    <row r="1306" spans="2:49">
      <c r="B1306" s="58"/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38"/>
      <c r="AB1306" s="3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</row>
    <row r="1307" spans="2:49"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38"/>
      <c r="AB1307" s="3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</row>
    <row r="1308" spans="2:49">
      <c r="B1308" s="58"/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38"/>
      <c r="AB1308" s="3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</row>
    <row r="1309" spans="2:49"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38"/>
      <c r="AB1309" s="3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</row>
    <row r="1310" spans="2:49">
      <c r="B1310" s="58"/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38"/>
      <c r="AB1310" s="3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</row>
    <row r="1311" spans="2:49">
      <c r="B1311" s="58"/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38"/>
      <c r="AB1311" s="3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</row>
    <row r="1312" spans="2:49"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38"/>
      <c r="AB1312" s="3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</row>
    <row r="1313" spans="2:49"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38"/>
      <c r="AB1313" s="3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</row>
    <row r="1314" spans="2:49">
      <c r="B1314" s="58"/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38"/>
      <c r="AB1314" s="3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</row>
    <row r="1315" spans="2:49">
      <c r="B1315" s="58"/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38"/>
      <c r="AB1315" s="3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</row>
    <row r="1316" spans="2:49">
      <c r="B1316" s="58"/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38"/>
      <c r="AB1316" s="3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</row>
    <row r="1317" spans="2:49"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38"/>
      <c r="AB1317" s="3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</row>
    <row r="1318" spans="2:49">
      <c r="B1318" s="58"/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38"/>
      <c r="AB1318" s="3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</row>
    <row r="1319" spans="2:49">
      <c r="B1319" s="58"/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38"/>
      <c r="AB1319" s="3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</row>
    <row r="1320" spans="2:49"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38"/>
      <c r="AB1320" s="3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</row>
    <row r="1321" spans="2:49"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38"/>
      <c r="AB1321" s="3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</row>
    <row r="1322" spans="2:49">
      <c r="B1322" s="58"/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38"/>
      <c r="AB1322" s="3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</row>
    <row r="1323" spans="2:49"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38"/>
      <c r="AB1323" s="3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</row>
    <row r="1324" spans="2:49">
      <c r="B1324" s="58"/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38"/>
      <c r="AB1324" s="3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</row>
    <row r="1325" spans="2:49">
      <c r="B1325" s="58"/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38"/>
      <c r="AB1325" s="3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</row>
    <row r="1326" spans="2:49"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38"/>
      <c r="AB1326" s="3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</row>
    <row r="1327" spans="2:49">
      <c r="B1327" s="58"/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38"/>
      <c r="AB1327" s="3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</row>
    <row r="1328" spans="2:49"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38"/>
      <c r="AB1328" s="3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</row>
    <row r="1329" spans="2:49">
      <c r="B1329" s="58"/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38"/>
      <c r="AB1329" s="3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</row>
    <row r="1330" spans="2:49">
      <c r="B1330" s="58"/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38"/>
      <c r="AB1330" s="3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</row>
    <row r="1331" spans="2:49">
      <c r="B1331" s="58"/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38"/>
      <c r="AB1331" s="3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</row>
    <row r="1332" spans="2:49">
      <c r="B1332" s="58"/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38"/>
      <c r="AB1332" s="3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</row>
    <row r="1333" spans="2:49"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38"/>
      <c r="AB1333" s="3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</row>
    <row r="1334" spans="2:49">
      <c r="B1334" s="58"/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38"/>
      <c r="AB1334" s="3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</row>
    <row r="1335" spans="2:49">
      <c r="B1335" s="58"/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38"/>
      <c r="AB1335" s="3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</row>
    <row r="1336" spans="2:49">
      <c r="B1336" s="58"/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38"/>
      <c r="AB1336" s="3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</row>
    <row r="1337" spans="2:49"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38"/>
      <c r="AB1337" s="3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</row>
    <row r="1338" spans="2:49">
      <c r="B1338" s="58"/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38"/>
      <c r="AB1338" s="3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</row>
    <row r="1339" spans="2:49">
      <c r="B1339" s="58"/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38"/>
      <c r="AB1339" s="3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</row>
    <row r="1340" spans="2:49">
      <c r="B1340" s="58"/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38"/>
      <c r="AB1340" s="3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</row>
    <row r="1341" spans="2:49"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38"/>
      <c r="AB1341" s="3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</row>
    <row r="1342" spans="2:49">
      <c r="B1342" s="58"/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38"/>
      <c r="AB1342" s="3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</row>
    <row r="1343" spans="2:49">
      <c r="B1343" s="58"/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38"/>
      <c r="AB1343" s="3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</row>
    <row r="1344" spans="2:49"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38"/>
      <c r="AB1344" s="3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</row>
    <row r="1345" spans="2:49">
      <c r="B1345" s="58"/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38"/>
      <c r="AB1345" s="3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</row>
    <row r="1346" spans="2:49">
      <c r="B1346" s="58"/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38"/>
      <c r="AB1346" s="3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</row>
    <row r="1347" spans="2:49"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38"/>
      <c r="AB1347" s="3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</row>
    <row r="1348" spans="2:49"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38"/>
      <c r="AB1348" s="3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</row>
    <row r="1349" spans="2:49">
      <c r="B1349" s="58"/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38"/>
      <c r="AB1349" s="3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</row>
    <row r="1350" spans="2:49">
      <c r="B1350" s="58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38"/>
      <c r="AB1350" s="3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</row>
    <row r="1351" spans="2:49">
      <c r="B1351" s="58"/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38"/>
      <c r="AB1351" s="3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</row>
    <row r="1352" spans="2:49">
      <c r="B1352" s="58"/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38"/>
      <c r="AB1352" s="3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</row>
    <row r="1353" spans="2:49">
      <c r="B1353" s="58"/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38"/>
      <c r="AB1353" s="3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</row>
    <row r="1354" spans="2:49">
      <c r="B1354" s="58"/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38"/>
      <c r="AB1354" s="3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</row>
    <row r="1355" spans="2:49">
      <c r="B1355" s="58"/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38"/>
      <c r="AB1355" s="3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</row>
    <row r="1356" spans="2:49">
      <c r="B1356" s="58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38"/>
      <c r="AB1356" s="3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</row>
    <row r="1357" spans="2:49">
      <c r="B1357" s="58"/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38"/>
      <c r="AB1357" s="3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</row>
    <row r="1358" spans="2:49">
      <c r="B1358" s="58"/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38"/>
      <c r="AB1358" s="3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</row>
    <row r="1359" spans="2:49">
      <c r="B1359" s="58"/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38"/>
      <c r="AB1359" s="3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</row>
    <row r="1360" spans="2:49">
      <c r="B1360" s="58"/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38"/>
      <c r="AB1360" s="3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</row>
    <row r="1361" spans="2:49"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38"/>
      <c r="AB1361" s="3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</row>
    <row r="1362" spans="2:49"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38"/>
      <c r="AB1362" s="3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</row>
    <row r="1363" spans="2:49">
      <c r="B1363" s="58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38"/>
      <c r="AB1363" s="3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</row>
    <row r="1364" spans="2:49">
      <c r="B1364" s="58"/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38"/>
      <c r="AB1364" s="3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</row>
    <row r="1365" spans="2:49">
      <c r="B1365" s="58"/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38"/>
      <c r="AB1365" s="3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</row>
    <row r="1366" spans="2:49"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38"/>
      <c r="AB1366" s="3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</row>
    <row r="1367" spans="2:49"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38"/>
      <c r="AB1367" s="3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</row>
    <row r="1368" spans="2:49">
      <c r="B1368" s="58"/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38"/>
      <c r="AB1368" s="3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</row>
    <row r="1369" spans="2:49">
      <c r="B1369" s="58"/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38"/>
      <c r="AB1369" s="3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</row>
    <row r="1370" spans="2:49"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38"/>
      <c r="AB1370" s="3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</row>
    <row r="1371" spans="2:49"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38"/>
      <c r="AB1371" s="3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</row>
    <row r="1372" spans="2:49"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38"/>
      <c r="AB1372" s="3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</row>
    <row r="1373" spans="2:49"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38"/>
      <c r="AB1373" s="3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</row>
    <row r="1374" spans="2:49"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38"/>
      <c r="AB1374" s="3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</row>
    <row r="1375" spans="2:49"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38"/>
      <c r="AB1375" s="3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</row>
    <row r="1376" spans="2:49"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38"/>
      <c r="AB1376" s="3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</row>
    <row r="1377" spans="2:49"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38"/>
      <c r="AB1377" s="3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</row>
    <row r="1378" spans="2:49"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38"/>
      <c r="AB1378" s="3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</row>
    <row r="1379" spans="2:49"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38"/>
      <c r="AB1379" s="3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</row>
    <row r="1380" spans="2:49"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38"/>
      <c r="AB1380" s="3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</row>
    <row r="1381" spans="2:49"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38"/>
      <c r="AB1381" s="3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</row>
    <row r="1382" spans="2:49"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38"/>
      <c r="AB1382" s="3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</row>
    <row r="1383" spans="2:49"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38"/>
      <c r="AB1383" s="3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</row>
    <row r="1384" spans="2:49"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38"/>
      <c r="AB1384" s="3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</row>
    <row r="1385" spans="2:49"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38"/>
      <c r="AB1385" s="3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</row>
    <row r="1386" spans="2:49"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38"/>
      <c r="AB1386" s="3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</row>
    <row r="1387" spans="2:49"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38"/>
      <c r="AB1387" s="3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</row>
    <row r="1388" spans="2:49"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38"/>
      <c r="AB1388" s="3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</row>
    <row r="1389" spans="2:49"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38"/>
      <c r="AB1389" s="3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</row>
    <row r="1390" spans="2:49"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38"/>
      <c r="AB1390" s="3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</row>
    <row r="1391" spans="2:49"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38"/>
      <c r="AB1391" s="3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</row>
    <row r="1392" spans="2:49"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38"/>
      <c r="AB1392" s="3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</row>
    <row r="1393" spans="2:49"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38"/>
      <c r="AB1393" s="3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</row>
    <row r="1394" spans="2:49"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38"/>
      <c r="AB1394" s="3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</row>
    <row r="1395" spans="2:49"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38"/>
      <c r="AB1395" s="3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</row>
    <row r="1396" spans="2:49"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38"/>
      <c r="AB1396" s="3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</row>
    <row r="1397" spans="2:49"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38"/>
      <c r="AB1397" s="3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</row>
    <row r="1398" spans="2:49"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38"/>
      <c r="AB1398" s="3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</row>
    <row r="1399" spans="2:49"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38"/>
      <c r="AB1399" s="3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</row>
    <row r="1400" spans="2:49"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38"/>
      <c r="AB1400" s="3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</row>
    <row r="1401" spans="2:49"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38"/>
      <c r="AB1401" s="3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</row>
    <row r="1402" spans="2:49"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38"/>
      <c r="AB1402" s="3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</row>
    <row r="1403" spans="2:49"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38"/>
      <c r="AB1403" s="3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</row>
    <row r="1404" spans="2:49"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38"/>
      <c r="AB1404" s="3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</row>
    <row r="1405" spans="2:49"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38"/>
      <c r="AB1405" s="3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</row>
    <row r="1406" spans="2:49"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38"/>
      <c r="AB1406" s="3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</row>
    <row r="1407" spans="2:49"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38"/>
      <c r="AB1407" s="3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</row>
    <row r="1408" spans="2:49"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38"/>
      <c r="AB1408" s="3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</row>
    <row r="1409" spans="2:49"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38"/>
      <c r="AB1409" s="3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</row>
    <row r="1410" spans="2:49"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38"/>
      <c r="AB1410" s="3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</row>
    <row r="1411" spans="2:49"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38"/>
      <c r="AB1411" s="3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</row>
    <row r="1412" spans="2:49"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38"/>
      <c r="AB1412" s="3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</row>
    <row r="1413" spans="2:49"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38"/>
      <c r="AB1413" s="3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</row>
    <row r="1414" spans="2:49"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38"/>
      <c r="AB1414" s="3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</row>
    <row r="1415" spans="2:49"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38"/>
      <c r="AB1415" s="3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</row>
    <row r="1416" spans="2:49"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38"/>
      <c r="AB1416" s="3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</row>
    <row r="1417" spans="2:49"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38"/>
      <c r="AB1417" s="3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</row>
    <row r="1418" spans="2:49"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38"/>
      <c r="AB1418" s="3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</row>
    <row r="1419" spans="2:49"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38"/>
      <c r="AB1419" s="3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</row>
    <row r="1420" spans="2:49"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38"/>
      <c r="AB1420" s="3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</row>
    <row r="1421" spans="2:49"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38"/>
      <c r="AB1421" s="3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</row>
    <row r="1422" spans="2:49"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38"/>
      <c r="AB1422" s="3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</row>
    <row r="1423" spans="2:49"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38"/>
      <c r="AB1423" s="3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</row>
    <row r="1424" spans="2:49"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38"/>
      <c r="AB1424" s="3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</row>
    <row r="1425" spans="2:49"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38"/>
      <c r="AB1425" s="3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</row>
    <row r="1426" spans="2:49"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38"/>
      <c r="AB1426" s="3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</row>
    <row r="1427" spans="2:49"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38"/>
      <c r="AB1427" s="3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</row>
    <row r="1428" spans="2:49"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38"/>
      <c r="AB1428" s="3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</row>
    <row r="1429" spans="2:49"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38"/>
      <c r="AB1429" s="3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</row>
    <row r="1430" spans="2:49"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38"/>
      <c r="AB1430" s="3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</row>
    <row r="1431" spans="2:49"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38"/>
      <c r="AB1431" s="3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</row>
    <row r="1432" spans="2:49"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38"/>
      <c r="AB1432" s="3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</row>
    <row r="1433" spans="2:49"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38"/>
      <c r="AB1433" s="3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</row>
    <row r="1434" spans="2:49"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38"/>
      <c r="AB1434" s="3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</row>
    <row r="1435" spans="2:49"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38"/>
      <c r="AB1435" s="3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</row>
    <row r="1436" spans="2:49"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38"/>
      <c r="AB1436" s="3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</row>
    <row r="1437" spans="2:49"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38"/>
      <c r="AB1437" s="3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</row>
    <row r="1438" spans="2:49"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38"/>
      <c r="AB1438" s="3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</row>
    <row r="1439" spans="2:49"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38"/>
      <c r="AB1439" s="3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</row>
    <row r="1440" spans="2:49"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38"/>
      <c r="AB1440" s="3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</row>
    <row r="1441" spans="2:49"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38"/>
      <c r="AB1441" s="3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</row>
    <row r="1442" spans="2:49"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38"/>
      <c r="AB1442" s="3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</row>
    <row r="1443" spans="2:49"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38"/>
      <c r="AB1443" s="3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</row>
    <row r="1444" spans="2:49"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38"/>
      <c r="AB1444" s="3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</row>
    <row r="1445" spans="2:49"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38"/>
      <c r="AB1445" s="3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</row>
    <row r="1446" spans="2:49"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38"/>
      <c r="AB1446" s="3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</row>
    <row r="1447" spans="2:49"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38"/>
      <c r="AB1447" s="3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</row>
    <row r="1448" spans="2:49"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38"/>
      <c r="AB1448" s="3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</row>
    <row r="1449" spans="2:49"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38"/>
      <c r="AB1449" s="3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</row>
    <row r="1450" spans="2:49"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38"/>
      <c r="AB1450" s="3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</row>
    <row r="1451" spans="2:49"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38"/>
      <c r="AB1451" s="3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</row>
    <row r="1452" spans="2:49"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38"/>
      <c r="AB1452" s="3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</row>
    <row r="1453" spans="2:49"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38"/>
      <c r="AB1453" s="3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</row>
    <row r="1454" spans="2:49"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38"/>
      <c r="AB1454" s="3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</row>
    <row r="1455" spans="2:49"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38"/>
      <c r="AB1455" s="3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</row>
    <row r="1456" spans="2:49"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38"/>
      <c r="AB1456" s="3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</row>
    <row r="1457" spans="2:49"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38"/>
      <c r="AB1457" s="3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</row>
    <row r="1458" spans="2:49"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38"/>
      <c r="AB1458" s="3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</row>
    <row r="1459" spans="2:49"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38"/>
      <c r="AB1459" s="3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</row>
    <row r="1460" spans="2:49"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38"/>
      <c r="AB1460" s="3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</row>
    <row r="1461" spans="2:49"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38"/>
      <c r="AB1461" s="3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</row>
    <row r="1462" spans="2:49"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38"/>
      <c r="AB1462" s="3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</row>
    <row r="1463" spans="2:49"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38"/>
      <c r="AB1463" s="3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</row>
    <row r="1464" spans="2:49"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38"/>
      <c r="AB1464" s="3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</row>
    <row r="1465" spans="2:49"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38"/>
      <c r="AB1465" s="3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</row>
    <row r="1466" spans="2:49">
      <c r="B1466" s="58"/>
      <c r="C1466" s="58"/>
      <c r="D1466" s="58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38"/>
      <c r="AB1466" s="3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</row>
    <row r="1467" spans="2:49">
      <c r="B1467" s="58"/>
      <c r="C1467" s="58"/>
      <c r="D1467" s="58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38"/>
      <c r="AB1467" s="3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</row>
    <row r="1468" spans="2:49">
      <c r="B1468" s="58"/>
      <c r="C1468" s="58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38"/>
      <c r="AB1468" s="3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</row>
    <row r="1469" spans="2:49">
      <c r="B1469" s="58"/>
      <c r="C1469" s="58"/>
      <c r="D1469" s="58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38"/>
      <c r="AB1469" s="3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</row>
    <row r="1470" spans="2:49">
      <c r="B1470" s="58"/>
      <c r="C1470" s="58"/>
      <c r="D1470" s="58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38"/>
      <c r="AB1470" s="3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</row>
    <row r="1471" spans="2:49">
      <c r="B1471" s="58"/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38"/>
      <c r="AB1471" s="3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</row>
    <row r="1472" spans="2:49">
      <c r="B1472" s="58"/>
      <c r="C1472" s="58"/>
      <c r="D1472" s="58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38"/>
      <c r="AB1472" s="3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</row>
    <row r="1473" spans="2:49">
      <c r="B1473" s="58"/>
      <c r="C1473" s="58"/>
      <c r="D1473" s="58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38"/>
      <c r="AB1473" s="3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</row>
    <row r="1474" spans="2:49">
      <c r="B1474" s="58"/>
      <c r="C1474" s="58"/>
      <c r="D1474" s="58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38"/>
      <c r="AB1474" s="3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</row>
    <row r="1475" spans="2:49">
      <c r="B1475" s="58"/>
      <c r="C1475" s="58"/>
      <c r="D1475" s="58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38"/>
      <c r="AB1475" s="3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</row>
    <row r="1476" spans="2:49">
      <c r="B1476" s="58"/>
      <c r="C1476" s="58"/>
      <c r="D1476" s="58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38"/>
      <c r="AB1476" s="3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</row>
    <row r="1477" spans="2:49">
      <c r="B1477" s="58"/>
      <c r="C1477" s="58"/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38"/>
      <c r="AB1477" s="3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</row>
    <row r="1478" spans="2:49">
      <c r="B1478" s="58"/>
      <c r="C1478" s="58"/>
      <c r="D1478" s="58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38"/>
      <c r="AB1478" s="3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</row>
    <row r="1479" spans="2:49">
      <c r="B1479" s="58"/>
      <c r="C1479" s="58"/>
      <c r="D1479" s="58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38"/>
      <c r="AB1479" s="3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</row>
    <row r="1480" spans="2:49">
      <c r="B1480" s="58"/>
      <c r="C1480" s="58"/>
      <c r="D1480" s="58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38"/>
      <c r="AB1480" s="3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</row>
    <row r="1481" spans="2:49">
      <c r="B1481" s="58"/>
      <c r="C1481" s="58"/>
      <c r="D1481" s="58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38"/>
      <c r="AB1481" s="3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</row>
    <row r="1482" spans="2:49">
      <c r="B1482" s="58"/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38"/>
      <c r="AB1482" s="3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</row>
    <row r="1483" spans="2:49">
      <c r="B1483" s="58"/>
      <c r="C1483" s="58"/>
      <c r="D1483" s="58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38"/>
      <c r="AB1483" s="3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</row>
    <row r="1484" spans="2:49"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38"/>
      <c r="AB1484" s="3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</row>
    <row r="1485" spans="2:49">
      <c r="B1485" s="58"/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38"/>
      <c r="AB1485" s="3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</row>
    <row r="1486" spans="2:49">
      <c r="B1486" s="58"/>
      <c r="C1486" s="58"/>
      <c r="D1486" s="58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38"/>
      <c r="AB1486" s="3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</row>
    <row r="1487" spans="2:49">
      <c r="B1487" s="58"/>
      <c r="C1487" s="58"/>
      <c r="D1487" s="58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38"/>
      <c r="AB1487" s="3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</row>
    <row r="1488" spans="2:49">
      <c r="B1488" s="58"/>
      <c r="C1488" s="58"/>
      <c r="D1488" s="58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38"/>
      <c r="AB1488" s="3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</row>
    <row r="1489" spans="2:49">
      <c r="B1489" s="58"/>
      <c r="C1489" s="58"/>
      <c r="D1489" s="58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38"/>
      <c r="AB1489" s="3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</row>
    <row r="1490" spans="2:49">
      <c r="B1490" s="58"/>
      <c r="C1490" s="58"/>
      <c r="D1490" s="58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38"/>
      <c r="AB1490" s="3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</row>
    <row r="1491" spans="2:49">
      <c r="B1491" s="58"/>
      <c r="C1491" s="58"/>
      <c r="D1491" s="58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38"/>
      <c r="AB1491" s="3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</row>
    <row r="1492" spans="2:49">
      <c r="B1492" s="58"/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38"/>
      <c r="AB1492" s="3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</row>
    <row r="1493" spans="2:49">
      <c r="B1493" s="58"/>
      <c r="C1493" s="58"/>
      <c r="D1493" s="58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38"/>
      <c r="AB1493" s="3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</row>
    <row r="1494" spans="2:49">
      <c r="B1494" s="58"/>
      <c r="C1494" s="58"/>
      <c r="D1494" s="58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38"/>
      <c r="AB1494" s="3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</row>
    <row r="1495" spans="2:49">
      <c r="B1495" s="58"/>
      <c r="C1495" s="58"/>
      <c r="D1495" s="58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38"/>
      <c r="AB1495" s="3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</row>
    <row r="1496" spans="2:49">
      <c r="B1496" s="58"/>
      <c r="C1496" s="58"/>
      <c r="D1496" s="58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38"/>
      <c r="AB1496" s="3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</row>
    <row r="1497" spans="2:49">
      <c r="B1497" s="58"/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38"/>
      <c r="AB1497" s="3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</row>
    <row r="1498" spans="2:49">
      <c r="B1498" s="58"/>
      <c r="C1498" s="58"/>
      <c r="D1498" s="58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38"/>
      <c r="AB1498" s="3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</row>
    <row r="1499" spans="2:49">
      <c r="B1499" s="58"/>
      <c r="C1499" s="58"/>
      <c r="D1499" s="58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38"/>
      <c r="AB1499" s="3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</row>
    <row r="1500" spans="2:49">
      <c r="B1500" s="58"/>
      <c r="C1500" s="58"/>
      <c r="D1500" s="58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38"/>
      <c r="AB1500" s="3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</row>
    <row r="1501" spans="2:49">
      <c r="B1501" s="58"/>
      <c r="C1501" s="58"/>
      <c r="D1501" s="58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38"/>
      <c r="AB1501" s="3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</row>
    <row r="1502" spans="2:49">
      <c r="B1502" s="58"/>
      <c r="C1502" s="58"/>
      <c r="D1502" s="58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38"/>
      <c r="AB1502" s="3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</row>
    <row r="1503" spans="2:49">
      <c r="B1503" s="58"/>
      <c r="C1503" s="58"/>
      <c r="D1503" s="58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38"/>
      <c r="AB1503" s="3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</row>
    <row r="1504" spans="2:49">
      <c r="B1504" s="58"/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38"/>
      <c r="AB1504" s="38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</row>
    <row r="1505" spans="2:49">
      <c r="B1505" s="58"/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38"/>
      <c r="AB1505" s="38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8"/>
      <c r="AM1505" s="58"/>
      <c r="AN1505" s="58"/>
      <c r="AO1505" s="58"/>
      <c r="AP1505" s="58"/>
      <c r="AQ1505" s="58"/>
      <c r="AR1505" s="58"/>
      <c r="AS1505" s="58"/>
      <c r="AT1505" s="58"/>
      <c r="AU1505" s="58"/>
      <c r="AV1505" s="58"/>
      <c r="AW1505" s="58"/>
    </row>
    <row r="1506" spans="2:49">
      <c r="B1506" s="58"/>
      <c r="C1506" s="58"/>
      <c r="D1506" s="58"/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38"/>
      <c r="AB1506" s="38"/>
      <c r="AC1506" s="58"/>
      <c r="AD1506" s="58"/>
      <c r="AE1506" s="58"/>
      <c r="AF1506" s="58"/>
      <c r="AG1506" s="58"/>
      <c r="AH1506" s="58"/>
      <c r="AI1506" s="58"/>
      <c r="AJ1506" s="58"/>
      <c r="AK1506" s="58"/>
      <c r="AL1506" s="58"/>
      <c r="AM1506" s="58"/>
      <c r="AN1506" s="58"/>
      <c r="AO1506" s="58"/>
      <c r="AP1506" s="58"/>
      <c r="AQ1506" s="58"/>
      <c r="AR1506" s="58"/>
      <c r="AS1506" s="58"/>
      <c r="AT1506" s="58"/>
      <c r="AU1506" s="58"/>
      <c r="AV1506" s="58"/>
      <c r="AW1506" s="58"/>
    </row>
    <row r="1507" spans="2:49">
      <c r="B1507" s="58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38"/>
      <c r="AB1507" s="38"/>
      <c r="AC1507" s="58"/>
      <c r="AD1507" s="58"/>
      <c r="AE1507" s="58"/>
      <c r="AF1507" s="58"/>
      <c r="AG1507" s="58"/>
      <c r="AH1507" s="58"/>
      <c r="AI1507" s="58"/>
      <c r="AJ1507" s="58"/>
      <c r="AK1507" s="58"/>
      <c r="AL1507" s="58"/>
      <c r="AM1507" s="58"/>
      <c r="AN1507" s="58"/>
      <c r="AO1507" s="58"/>
      <c r="AP1507" s="58"/>
      <c r="AQ1507" s="58"/>
      <c r="AR1507" s="58"/>
      <c r="AS1507" s="58"/>
      <c r="AT1507" s="58"/>
      <c r="AU1507" s="58"/>
      <c r="AV1507" s="58"/>
      <c r="AW1507" s="58"/>
    </row>
    <row r="1508" spans="2:49">
      <c r="B1508" s="58"/>
      <c r="C1508" s="58"/>
      <c r="D1508" s="58"/>
      <c r="E1508" s="58"/>
      <c r="F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38"/>
      <c r="AB1508" s="3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/>
      <c r="AR1508" s="58"/>
      <c r="AS1508" s="58"/>
      <c r="AT1508" s="58"/>
      <c r="AU1508" s="58"/>
      <c r="AV1508" s="58"/>
      <c r="AW1508" s="58"/>
    </row>
    <row r="1509" spans="2:49">
      <c r="B1509" s="58"/>
      <c r="C1509" s="58"/>
      <c r="D1509" s="58"/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38"/>
      <c r="AB1509" s="38"/>
      <c r="AC1509" s="58"/>
      <c r="AD1509" s="58"/>
      <c r="AE1509" s="58"/>
      <c r="AF1509" s="58"/>
      <c r="AG1509" s="58"/>
      <c r="AH1509" s="58"/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/>
      <c r="AS1509" s="58"/>
      <c r="AT1509" s="58"/>
      <c r="AU1509" s="58"/>
      <c r="AV1509" s="58"/>
      <c r="AW1509" s="58"/>
    </row>
    <row r="1510" spans="2:49">
      <c r="B1510" s="58"/>
      <c r="C1510" s="58"/>
      <c r="D1510" s="58"/>
      <c r="E1510" s="58"/>
      <c r="F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38"/>
      <c r="AB1510" s="38"/>
      <c r="AC1510" s="58"/>
      <c r="AD1510" s="58"/>
      <c r="AE1510" s="58"/>
      <c r="AF1510" s="58"/>
      <c r="AG1510" s="58"/>
      <c r="AH1510" s="58"/>
      <c r="AI1510" s="58"/>
      <c r="AJ1510" s="58"/>
      <c r="AK1510" s="58"/>
      <c r="AL1510" s="58"/>
      <c r="AM1510" s="58"/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</row>
    <row r="1511" spans="2:49">
      <c r="B1511" s="58"/>
      <c r="C1511" s="58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38"/>
      <c r="AB1511" s="3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</row>
    <row r="1512" spans="2:49">
      <c r="B1512" s="58"/>
      <c r="C1512" s="58"/>
      <c r="D1512" s="58"/>
      <c r="E1512" s="58"/>
      <c r="F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38"/>
      <c r="AB1512" s="3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</row>
    <row r="1513" spans="2:49">
      <c r="B1513" s="58"/>
      <c r="C1513" s="58"/>
      <c r="D1513" s="58"/>
      <c r="E1513" s="58"/>
      <c r="F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38"/>
      <c r="AB1513" s="38"/>
      <c r="AC1513" s="58"/>
      <c r="AD1513" s="58"/>
      <c r="AE1513" s="58"/>
      <c r="AF1513" s="58"/>
      <c r="AG1513" s="58"/>
      <c r="AH1513" s="58"/>
      <c r="AI1513" s="58"/>
      <c r="AJ1513" s="58"/>
      <c r="AK1513" s="58"/>
      <c r="AL1513" s="58"/>
      <c r="AM1513" s="58"/>
      <c r="AN1513" s="58"/>
      <c r="AO1513" s="58"/>
      <c r="AP1513" s="58"/>
      <c r="AQ1513" s="58"/>
      <c r="AR1513" s="58"/>
      <c r="AS1513" s="58"/>
      <c r="AT1513" s="58"/>
      <c r="AU1513" s="58"/>
      <c r="AV1513" s="58"/>
      <c r="AW1513" s="58"/>
    </row>
    <row r="1514" spans="2:49">
      <c r="B1514" s="58"/>
      <c r="C1514" s="58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38"/>
      <c r="AB1514" s="38"/>
      <c r="AC1514" s="58"/>
      <c r="AD1514" s="58"/>
      <c r="AE1514" s="58"/>
      <c r="AF1514" s="58"/>
      <c r="AG1514" s="58"/>
      <c r="AH1514" s="58"/>
      <c r="AI1514" s="58"/>
      <c r="AJ1514" s="58"/>
      <c r="AK1514" s="58"/>
      <c r="AL1514" s="58"/>
      <c r="AM1514" s="58"/>
      <c r="AN1514" s="58"/>
      <c r="AO1514" s="58"/>
      <c r="AP1514" s="58"/>
      <c r="AQ1514" s="58"/>
      <c r="AR1514" s="58"/>
      <c r="AS1514" s="58"/>
      <c r="AT1514" s="58"/>
      <c r="AU1514" s="58"/>
      <c r="AV1514" s="58"/>
      <c r="AW1514" s="58"/>
    </row>
    <row r="1515" spans="2:49">
      <c r="B1515" s="58"/>
      <c r="C1515" s="58"/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38"/>
      <c r="AB1515" s="38"/>
      <c r="AC1515" s="58"/>
      <c r="AD1515" s="58"/>
      <c r="AE1515" s="58"/>
      <c r="AF1515" s="58"/>
      <c r="AG1515" s="58"/>
      <c r="AH1515" s="58"/>
      <c r="AI1515" s="58"/>
      <c r="AJ1515" s="58"/>
      <c r="AK1515" s="58"/>
      <c r="AL1515" s="58"/>
      <c r="AM1515" s="58"/>
      <c r="AN1515" s="58"/>
      <c r="AO1515" s="58"/>
      <c r="AP1515" s="58"/>
      <c r="AQ1515" s="58"/>
      <c r="AR1515" s="58"/>
      <c r="AS1515" s="58"/>
      <c r="AT1515" s="58"/>
      <c r="AU1515" s="58"/>
      <c r="AV1515" s="58"/>
      <c r="AW1515" s="58"/>
    </row>
    <row r="1516" spans="2:49">
      <c r="B1516" s="58"/>
      <c r="C1516" s="58"/>
      <c r="D1516" s="58"/>
      <c r="E1516" s="58"/>
      <c r="F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38"/>
      <c r="AB1516" s="38"/>
      <c r="AC1516" s="58"/>
      <c r="AD1516" s="58"/>
      <c r="AE1516" s="58"/>
      <c r="AF1516" s="58"/>
      <c r="AG1516" s="58"/>
      <c r="AH1516" s="58"/>
      <c r="AI1516" s="58"/>
      <c r="AJ1516" s="58"/>
      <c r="AK1516" s="58"/>
      <c r="AL1516" s="58"/>
      <c r="AM1516" s="58"/>
      <c r="AN1516" s="58"/>
      <c r="AO1516" s="58"/>
      <c r="AP1516" s="58"/>
      <c r="AQ1516" s="58"/>
      <c r="AR1516" s="58"/>
      <c r="AS1516" s="58"/>
      <c r="AT1516" s="58"/>
      <c r="AU1516" s="58"/>
      <c r="AV1516" s="58"/>
      <c r="AW1516" s="58"/>
    </row>
    <row r="1517" spans="2:49">
      <c r="B1517" s="58"/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38"/>
      <c r="AB1517" s="38"/>
      <c r="AC1517" s="58"/>
      <c r="AD1517" s="58"/>
      <c r="AE1517" s="58"/>
      <c r="AF1517" s="58"/>
      <c r="AG1517" s="58"/>
      <c r="AH1517" s="58"/>
      <c r="AI1517" s="58"/>
      <c r="AJ1517" s="58"/>
      <c r="AK1517" s="58"/>
      <c r="AL1517" s="58"/>
      <c r="AM1517" s="58"/>
      <c r="AN1517" s="58"/>
      <c r="AO1517" s="58"/>
      <c r="AP1517" s="58"/>
      <c r="AQ1517" s="58"/>
      <c r="AR1517" s="58"/>
      <c r="AS1517" s="58"/>
      <c r="AT1517" s="58"/>
      <c r="AU1517" s="58"/>
      <c r="AV1517" s="58"/>
      <c r="AW1517" s="58"/>
    </row>
    <row r="1518" spans="2:49">
      <c r="B1518" s="58"/>
      <c r="C1518" s="58"/>
      <c r="D1518" s="58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38"/>
      <c r="AB1518" s="38"/>
      <c r="AC1518" s="58"/>
      <c r="AD1518" s="58"/>
      <c r="AE1518" s="58"/>
      <c r="AF1518" s="58"/>
      <c r="AG1518" s="58"/>
      <c r="AH1518" s="58"/>
      <c r="AI1518" s="58"/>
      <c r="AJ1518" s="58"/>
      <c r="AK1518" s="58"/>
      <c r="AL1518" s="58"/>
      <c r="AM1518" s="58"/>
      <c r="AN1518" s="58"/>
      <c r="AO1518" s="58"/>
      <c r="AP1518" s="58"/>
      <c r="AQ1518" s="58"/>
      <c r="AR1518" s="58"/>
      <c r="AS1518" s="58"/>
      <c r="AT1518" s="58"/>
      <c r="AU1518" s="58"/>
      <c r="AV1518" s="58"/>
      <c r="AW1518" s="58"/>
    </row>
    <row r="1519" spans="2:49">
      <c r="B1519" s="58"/>
      <c r="C1519" s="58"/>
      <c r="D1519" s="58"/>
      <c r="E1519" s="58"/>
      <c r="F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38"/>
      <c r="AB1519" s="38"/>
      <c r="AC1519" s="58"/>
      <c r="AD1519" s="58"/>
      <c r="AE1519" s="58"/>
      <c r="AF1519" s="58"/>
      <c r="AG1519" s="58"/>
      <c r="AH1519" s="58"/>
      <c r="AI1519" s="58"/>
      <c r="AJ1519" s="58"/>
      <c r="AK1519" s="58"/>
      <c r="AL1519" s="58"/>
      <c r="AM1519" s="58"/>
      <c r="AN1519" s="58"/>
      <c r="AO1519" s="58"/>
      <c r="AP1519" s="58"/>
      <c r="AQ1519" s="58"/>
      <c r="AR1519" s="58"/>
      <c r="AS1519" s="58"/>
      <c r="AT1519" s="58"/>
      <c r="AU1519" s="58"/>
      <c r="AV1519" s="58"/>
      <c r="AW1519" s="58"/>
    </row>
    <row r="1520" spans="2:49">
      <c r="B1520" s="58"/>
      <c r="C1520" s="58"/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38"/>
      <c r="AB1520" s="38"/>
      <c r="AC1520" s="58"/>
      <c r="AD1520" s="58"/>
      <c r="AE1520" s="58"/>
      <c r="AF1520" s="58"/>
      <c r="AG1520" s="58"/>
      <c r="AH1520" s="58"/>
      <c r="AI1520" s="58"/>
      <c r="AJ1520" s="58"/>
      <c r="AK1520" s="58"/>
      <c r="AL1520" s="58"/>
      <c r="AM1520" s="58"/>
      <c r="AN1520" s="58"/>
      <c r="AO1520" s="58"/>
      <c r="AP1520" s="58"/>
      <c r="AQ1520" s="58"/>
      <c r="AR1520" s="58"/>
      <c r="AS1520" s="58"/>
      <c r="AT1520" s="58"/>
      <c r="AU1520" s="58"/>
      <c r="AV1520" s="58"/>
      <c r="AW1520" s="58"/>
    </row>
    <row r="1521" spans="2:49">
      <c r="B1521" s="58"/>
      <c r="C1521" s="58"/>
      <c r="D1521" s="58"/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38"/>
      <c r="AB1521" s="38"/>
      <c r="AC1521" s="58"/>
      <c r="AD1521" s="58"/>
      <c r="AE1521" s="58"/>
      <c r="AF1521" s="58"/>
      <c r="AG1521" s="58"/>
      <c r="AH1521" s="58"/>
      <c r="AI1521" s="58"/>
      <c r="AJ1521" s="58"/>
      <c r="AK1521" s="58"/>
      <c r="AL1521" s="58"/>
      <c r="AM1521" s="58"/>
      <c r="AN1521" s="58"/>
      <c r="AO1521" s="58"/>
      <c r="AP1521" s="58"/>
      <c r="AQ1521" s="58"/>
      <c r="AR1521" s="58"/>
      <c r="AS1521" s="58"/>
      <c r="AT1521" s="58"/>
      <c r="AU1521" s="58"/>
      <c r="AV1521" s="58"/>
      <c r="AW1521" s="58"/>
    </row>
    <row r="1522" spans="2:49">
      <c r="B1522" s="58"/>
      <c r="C1522" s="58"/>
      <c r="D1522" s="58"/>
      <c r="E1522" s="58"/>
      <c r="F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38"/>
      <c r="AB1522" s="38"/>
      <c r="AC1522" s="58"/>
      <c r="AD1522" s="58"/>
      <c r="AE1522" s="58"/>
      <c r="AF1522" s="58"/>
      <c r="AG1522" s="58"/>
      <c r="AH1522" s="58"/>
      <c r="AI1522" s="58"/>
      <c r="AJ1522" s="58"/>
      <c r="AK1522" s="58"/>
      <c r="AL1522" s="58"/>
      <c r="AM1522" s="58"/>
      <c r="AN1522" s="58"/>
      <c r="AO1522" s="58"/>
      <c r="AP1522" s="58"/>
      <c r="AQ1522" s="58"/>
      <c r="AR1522" s="58"/>
      <c r="AS1522" s="58"/>
      <c r="AT1522" s="58"/>
      <c r="AU1522" s="58"/>
      <c r="AV1522" s="58"/>
      <c r="AW1522" s="58"/>
    </row>
    <row r="1523" spans="2:49">
      <c r="B1523" s="58"/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38"/>
      <c r="AB1523" s="38"/>
      <c r="AC1523" s="58"/>
      <c r="AD1523" s="58"/>
      <c r="AE1523" s="58"/>
      <c r="AF1523" s="58"/>
      <c r="AG1523" s="58"/>
      <c r="AH1523" s="58"/>
      <c r="AI1523" s="58"/>
      <c r="AJ1523" s="58"/>
      <c r="AK1523" s="58"/>
      <c r="AL1523" s="58"/>
      <c r="AM1523" s="58"/>
      <c r="AN1523" s="58"/>
      <c r="AO1523" s="58"/>
      <c r="AP1523" s="58"/>
      <c r="AQ1523" s="58"/>
      <c r="AR1523" s="58"/>
      <c r="AS1523" s="58"/>
      <c r="AT1523" s="58"/>
      <c r="AU1523" s="58"/>
      <c r="AV1523" s="58"/>
      <c r="AW1523" s="58"/>
    </row>
    <row r="1524" spans="2:49">
      <c r="B1524" s="58"/>
      <c r="C1524" s="58"/>
      <c r="D1524" s="58"/>
      <c r="E1524" s="58"/>
      <c r="F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  <c r="Q1524" s="58"/>
      <c r="R1524" s="58"/>
      <c r="S1524" s="58"/>
      <c r="T1524" s="58"/>
      <c r="U1524" s="58"/>
      <c r="V1524" s="58"/>
      <c r="W1524" s="58"/>
      <c r="X1524" s="58"/>
      <c r="Y1524" s="58"/>
      <c r="Z1524" s="58"/>
      <c r="AA1524" s="38"/>
      <c r="AB1524" s="38"/>
      <c r="AC1524" s="58"/>
      <c r="AD1524" s="58"/>
      <c r="AE1524" s="58"/>
      <c r="AF1524" s="58"/>
      <c r="AG1524" s="58"/>
      <c r="AH1524" s="58"/>
      <c r="AI1524" s="58"/>
      <c r="AJ1524" s="58"/>
      <c r="AK1524" s="58"/>
      <c r="AL1524" s="58"/>
      <c r="AM1524" s="58"/>
      <c r="AN1524" s="58"/>
      <c r="AO1524" s="58"/>
      <c r="AP1524" s="58"/>
      <c r="AQ1524" s="58"/>
      <c r="AR1524" s="58"/>
      <c r="AS1524" s="58"/>
      <c r="AT1524" s="58"/>
      <c r="AU1524" s="58"/>
      <c r="AV1524" s="58"/>
      <c r="AW1524" s="58"/>
    </row>
    <row r="1525" spans="2:49">
      <c r="B1525" s="58"/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  <c r="Q1525" s="58"/>
      <c r="R1525" s="58"/>
      <c r="S1525" s="58"/>
      <c r="T1525" s="58"/>
      <c r="U1525" s="58"/>
      <c r="V1525" s="58"/>
      <c r="W1525" s="58"/>
      <c r="X1525" s="58"/>
      <c r="Y1525" s="58"/>
      <c r="Z1525" s="58"/>
      <c r="AA1525" s="38"/>
      <c r="AB1525" s="38"/>
      <c r="AC1525" s="58"/>
      <c r="AD1525" s="58"/>
      <c r="AE1525" s="58"/>
      <c r="AF1525" s="58"/>
      <c r="AG1525" s="58"/>
      <c r="AH1525" s="58"/>
      <c r="AI1525" s="58"/>
      <c r="AJ1525" s="58"/>
      <c r="AK1525" s="58"/>
      <c r="AL1525" s="58"/>
      <c r="AM1525" s="58"/>
      <c r="AN1525" s="58"/>
      <c r="AO1525" s="58"/>
      <c r="AP1525" s="58"/>
      <c r="AQ1525" s="58"/>
      <c r="AR1525" s="58"/>
      <c r="AS1525" s="58"/>
      <c r="AT1525" s="58"/>
      <c r="AU1525" s="58"/>
      <c r="AV1525" s="58"/>
      <c r="AW1525" s="58"/>
    </row>
    <row r="1526" spans="2:49">
      <c r="B1526" s="58"/>
      <c r="C1526" s="58"/>
      <c r="D1526" s="58"/>
      <c r="E1526" s="58"/>
      <c r="F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  <c r="Q1526" s="58"/>
      <c r="R1526" s="58"/>
      <c r="S1526" s="58"/>
      <c r="T1526" s="58"/>
      <c r="U1526" s="58"/>
      <c r="V1526" s="58"/>
      <c r="W1526" s="58"/>
      <c r="X1526" s="58"/>
      <c r="Y1526" s="58"/>
      <c r="Z1526" s="58"/>
      <c r="AA1526" s="38"/>
      <c r="AB1526" s="38"/>
      <c r="AC1526" s="58"/>
      <c r="AD1526" s="58"/>
      <c r="AE1526" s="58"/>
      <c r="AF1526" s="58"/>
      <c r="AG1526" s="58"/>
      <c r="AH1526" s="58"/>
      <c r="AI1526" s="58"/>
      <c r="AJ1526" s="58"/>
      <c r="AK1526" s="58"/>
      <c r="AL1526" s="58"/>
      <c r="AM1526" s="58"/>
      <c r="AN1526" s="58"/>
      <c r="AO1526" s="58"/>
      <c r="AP1526" s="58"/>
      <c r="AQ1526" s="58"/>
      <c r="AR1526" s="58"/>
      <c r="AS1526" s="58"/>
      <c r="AT1526" s="58"/>
      <c r="AU1526" s="58"/>
      <c r="AV1526" s="58"/>
      <c r="AW1526" s="58"/>
    </row>
    <row r="1527" spans="2:49">
      <c r="B1527" s="58"/>
      <c r="C1527" s="58"/>
      <c r="D1527" s="58"/>
      <c r="E1527" s="58"/>
      <c r="F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  <c r="Q1527" s="58"/>
      <c r="R1527" s="58"/>
      <c r="S1527" s="58"/>
      <c r="T1527" s="58"/>
      <c r="U1527" s="58"/>
      <c r="V1527" s="58"/>
      <c r="W1527" s="58"/>
      <c r="X1527" s="58"/>
      <c r="Y1527" s="58"/>
      <c r="Z1527" s="58"/>
      <c r="AA1527" s="38"/>
      <c r="AB1527" s="38"/>
      <c r="AC1527" s="58"/>
      <c r="AD1527" s="58"/>
      <c r="AE1527" s="58"/>
      <c r="AF1527" s="58"/>
      <c r="AG1527" s="58"/>
      <c r="AH1527" s="58"/>
      <c r="AI1527" s="58"/>
      <c r="AJ1527" s="58"/>
      <c r="AK1527" s="58"/>
      <c r="AL1527" s="58"/>
      <c r="AM1527" s="58"/>
      <c r="AN1527" s="58"/>
      <c r="AO1527" s="58"/>
      <c r="AP1527" s="58"/>
      <c r="AQ1527" s="58"/>
      <c r="AR1527" s="58"/>
      <c r="AS1527" s="58"/>
      <c r="AT1527" s="58"/>
      <c r="AU1527" s="58"/>
      <c r="AV1527" s="58"/>
      <c r="AW1527" s="58"/>
    </row>
    <row r="1528" spans="2:49">
      <c r="B1528" s="58"/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  <c r="Q1528" s="58"/>
      <c r="R1528" s="58"/>
      <c r="S1528" s="58"/>
      <c r="T1528" s="58"/>
      <c r="U1528" s="58"/>
      <c r="V1528" s="58"/>
      <c r="W1528" s="58"/>
      <c r="X1528" s="58"/>
      <c r="Y1528" s="58"/>
      <c r="Z1528" s="58"/>
      <c r="AA1528" s="38"/>
      <c r="AB1528" s="38"/>
      <c r="AC1528" s="58"/>
      <c r="AD1528" s="58"/>
      <c r="AE1528" s="58"/>
      <c r="AF1528" s="58"/>
      <c r="AG1528" s="58"/>
      <c r="AH1528" s="58"/>
      <c r="AI1528" s="58"/>
      <c r="AJ1528" s="58"/>
      <c r="AK1528" s="58"/>
      <c r="AL1528" s="58"/>
      <c r="AM1528" s="58"/>
      <c r="AN1528" s="58"/>
      <c r="AO1528" s="58"/>
      <c r="AP1528" s="58"/>
      <c r="AQ1528" s="58"/>
      <c r="AR1528" s="58"/>
      <c r="AS1528" s="58"/>
      <c r="AT1528" s="58"/>
      <c r="AU1528" s="58"/>
      <c r="AV1528" s="58"/>
      <c r="AW1528" s="58"/>
    </row>
    <row r="1529" spans="2:49">
      <c r="B1529" s="58"/>
      <c r="C1529" s="58"/>
      <c r="D1529" s="58"/>
      <c r="E1529" s="58"/>
      <c r="F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  <c r="Q1529" s="58"/>
      <c r="R1529" s="58"/>
      <c r="S1529" s="58"/>
      <c r="T1529" s="58"/>
      <c r="U1529" s="58"/>
      <c r="V1529" s="58"/>
      <c r="W1529" s="58"/>
      <c r="X1529" s="58"/>
      <c r="Y1529" s="58"/>
      <c r="Z1529" s="58"/>
      <c r="AA1529" s="38"/>
      <c r="AB1529" s="38"/>
      <c r="AC1529" s="58"/>
      <c r="AD1529" s="58"/>
      <c r="AE1529" s="58"/>
      <c r="AF1529" s="58"/>
      <c r="AG1529" s="58"/>
      <c r="AH1529" s="58"/>
      <c r="AI1529" s="58"/>
      <c r="AJ1529" s="58"/>
      <c r="AK1529" s="58"/>
      <c r="AL1529" s="58"/>
      <c r="AM1529" s="58"/>
      <c r="AN1529" s="58"/>
      <c r="AO1529" s="58"/>
      <c r="AP1529" s="58"/>
      <c r="AQ1529" s="58"/>
      <c r="AR1529" s="58"/>
      <c r="AS1529" s="58"/>
      <c r="AT1529" s="58"/>
      <c r="AU1529" s="58"/>
      <c r="AV1529" s="58"/>
      <c r="AW1529" s="58"/>
    </row>
    <row r="1530" spans="2:49">
      <c r="B1530" s="58"/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38"/>
      <c r="AB1530" s="38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8"/>
      <c r="AM1530" s="58"/>
      <c r="AN1530" s="58"/>
      <c r="AO1530" s="58"/>
      <c r="AP1530" s="58"/>
      <c r="AQ1530" s="58"/>
      <c r="AR1530" s="58"/>
      <c r="AS1530" s="58"/>
      <c r="AT1530" s="58"/>
      <c r="AU1530" s="58"/>
      <c r="AV1530" s="58"/>
      <c r="AW1530" s="58"/>
    </row>
    <row r="1531" spans="2:49">
      <c r="B1531" s="58"/>
      <c r="C1531" s="58"/>
      <c r="D1531" s="58"/>
      <c r="E1531" s="58"/>
      <c r="F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  <c r="Q1531" s="58"/>
      <c r="R1531" s="58"/>
      <c r="S1531" s="58"/>
      <c r="T1531" s="58"/>
      <c r="U1531" s="58"/>
      <c r="V1531" s="58"/>
      <c r="W1531" s="58"/>
      <c r="X1531" s="58"/>
      <c r="Y1531" s="58"/>
      <c r="Z1531" s="58"/>
      <c r="AA1531" s="38"/>
      <c r="AB1531" s="38"/>
      <c r="AC1531" s="58"/>
      <c r="AD1531" s="58"/>
      <c r="AE1531" s="58"/>
      <c r="AF1531" s="58"/>
      <c r="AG1531" s="58"/>
      <c r="AH1531" s="58"/>
      <c r="AI1531" s="58"/>
      <c r="AJ1531" s="58"/>
      <c r="AK1531" s="58"/>
      <c r="AL1531" s="58"/>
      <c r="AM1531" s="58"/>
      <c r="AN1531" s="58"/>
      <c r="AO1531" s="58"/>
      <c r="AP1531" s="58"/>
      <c r="AQ1531" s="58"/>
      <c r="AR1531" s="58"/>
      <c r="AS1531" s="58"/>
      <c r="AT1531" s="58"/>
      <c r="AU1531" s="58"/>
      <c r="AV1531" s="58"/>
      <c r="AW1531" s="58"/>
    </row>
    <row r="1532" spans="2:49">
      <c r="B1532" s="58"/>
      <c r="C1532" s="58"/>
      <c r="D1532" s="58"/>
      <c r="E1532" s="58"/>
      <c r="F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  <c r="Q1532" s="58"/>
      <c r="R1532" s="58"/>
      <c r="S1532" s="58"/>
      <c r="T1532" s="58"/>
      <c r="U1532" s="58"/>
      <c r="V1532" s="58"/>
      <c r="W1532" s="58"/>
      <c r="X1532" s="58"/>
      <c r="Y1532" s="58"/>
      <c r="Z1532" s="58"/>
      <c r="AA1532" s="38"/>
      <c r="AB1532" s="38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8"/>
      <c r="AM1532" s="58"/>
      <c r="AN1532" s="58"/>
      <c r="AO1532" s="58"/>
      <c r="AP1532" s="58"/>
      <c r="AQ1532" s="58"/>
      <c r="AR1532" s="58"/>
      <c r="AS1532" s="58"/>
      <c r="AT1532" s="58"/>
      <c r="AU1532" s="58"/>
      <c r="AV1532" s="58"/>
      <c r="AW1532" s="58"/>
    </row>
    <row r="1533" spans="2:49">
      <c r="B1533" s="58"/>
      <c r="C1533" s="58"/>
      <c r="D1533" s="58"/>
      <c r="E1533" s="58"/>
      <c r="F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  <c r="Q1533" s="58"/>
      <c r="R1533" s="58"/>
      <c r="S1533" s="58"/>
      <c r="T1533" s="58"/>
      <c r="U1533" s="58"/>
      <c r="V1533" s="58"/>
      <c r="W1533" s="58"/>
      <c r="X1533" s="58"/>
      <c r="Y1533" s="58"/>
      <c r="Z1533" s="58"/>
      <c r="AA1533" s="38"/>
      <c r="AB1533" s="38"/>
      <c r="AC1533" s="58"/>
      <c r="AD1533" s="58"/>
      <c r="AE1533" s="58"/>
      <c r="AF1533" s="58"/>
      <c r="AG1533" s="58"/>
      <c r="AH1533" s="58"/>
      <c r="AI1533" s="58"/>
      <c r="AJ1533" s="58"/>
      <c r="AK1533" s="58"/>
      <c r="AL1533" s="58"/>
      <c r="AM1533" s="58"/>
      <c r="AN1533" s="58"/>
      <c r="AO1533" s="58"/>
      <c r="AP1533" s="58"/>
      <c r="AQ1533" s="58"/>
      <c r="AR1533" s="58"/>
      <c r="AS1533" s="58"/>
      <c r="AT1533" s="58"/>
      <c r="AU1533" s="58"/>
      <c r="AV1533" s="58"/>
      <c r="AW1533" s="58"/>
    </row>
    <row r="1534" spans="2:49">
      <c r="B1534" s="58"/>
      <c r="C1534" s="58"/>
      <c r="D1534" s="58"/>
      <c r="E1534" s="58"/>
      <c r="F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  <c r="Q1534" s="58"/>
      <c r="R1534" s="58"/>
      <c r="S1534" s="58"/>
      <c r="T1534" s="58"/>
      <c r="U1534" s="58"/>
      <c r="V1534" s="58"/>
      <c r="W1534" s="58"/>
      <c r="X1534" s="58"/>
      <c r="Y1534" s="58"/>
      <c r="Z1534" s="58"/>
      <c r="AA1534" s="38"/>
      <c r="AB1534" s="38"/>
      <c r="AC1534" s="58"/>
      <c r="AD1534" s="58"/>
      <c r="AE1534" s="58"/>
      <c r="AF1534" s="58"/>
      <c r="AG1534" s="58"/>
      <c r="AH1534" s="58"/>
      <c r="AI1534" s="58"/>
      <c r="AJ1534" s="58"/>
      <c r="AK1534" s="58"/>
      <c r="AL1534" s="58"/>
      <c r="AM1534" s="58"/>
      <c r="AN1534" s="58"/>
      <c r="AO1534" s="58"/>
      <c r="AP1534" s="58"/>
      <c r="AQ1534" s="58"/>
      <c r="AR1534" s="58"/>
      <c r="AS1534" s="58"/>
      <c r="AT1534" s="58"/>
      <c r="AU1534" s="58"/>
      <c r="AV1534" s="58"/>
      <c r="AW1534" s="58"/>
    </row>
    <row r="1535" spans="2:49">
      <c r="B1535" s="58"/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  <c r="Q1535" s="58"/>
      <c r="R1535" s="58"/>
      <c r="S1535" s="58"/>
      <c r="T1535" s="58"/>
      <c r="U1535" s="58"/>
      <c r="V1535" s="58"/>
      <c r="W1535" s="58"/>
      <c r="X1535" s="58"/>
      <c r="Y1535" s="58"/>
      <c r="Z1535" s="58"/>
      <c r="AA1535" s="38"/>
      <c r="AB1535" s="38"/>
      <c r="AC1535" s="58"/>
      <c r="AD1535" s="58"/>
      <c r="AE1535" s="58"/>
      <c r="AF1535" s="58"/>
      <c r="AG1535" s="58"/>
      <c r="AH1535" s="58"/>
      <c r="AI1535" s="58"/>
      <c r="AJ1535" s="58"/>
      <c r="AK1535" s="58"/>
      <c r="AL1535" s="58"/>
      <c r="AM1535" s="58"/>
      <c r="AN1535" s="58"/>
      <c r="AO1535" s="58"/>
      <c r="AP1535" s="58"/>
      <c r="AQ1535" s="58"/>
      <c r="AR1535" s="58"/>
      <c r="AS1535" s="58"/>
      <c r="AT1535" s="58"/>
      <c r="AU1535" s="58"/>
      <c r="AV1535" s="58"/>
      <c r="AW1535" s="58"/>
    </row>
    <row r="1536" spans="2:49">
      <c r="B1536" s="58"/>
      <c r="C1536" s="58"/>
      <c r="D1536" s="58"/>
      <c r="E1536" s="58"/>
      <c r="F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  <c r="Q1536" s="58"/>
      <c r="R1536" s="58"/>
      <c r="S1536" s="58"/>
      <c r="T1536" s="58"/>
      <c r="U1536" s="58"/>
      <c r="V1536" s="58"/>
      <c r="W1536" s="58"/>
      <c r="X1536" s="58"/>
      <c r="Y1536" s="58"/>
      <c r="Z1536" s="58"/>
      <c r="AA1536" s="38"/>
      <c r="AB1536" s="38"/>
      <c r="AC1536" s="58"/>
      <c r="AD1536" s="58"/>
      <c r="AE1536" s="58"/>
      <c r="AF1536" s="58"/>
      <c r="AG1536" s="58"/>
      <c r="AH1536" s="58"/>
      <c r="AI1536" s="58"/>
      <c r="AJ1536" s="58"/>
      <c r="AK1536" s="58"/>
      <c r="AL1536" s="58"/>
      <c r="AM1536" s="58"/>
      <c r="AN1536" s="58"/>
      <c r="AO1536" s="58"/>
      <c r="AP1536" s="58"/>
      <c r="AQ1536" s="58"/>
      <c r="AR1536" s="58"/>
      <c r="AS1536" s="58"/>
      <c r="AT1536" s="58"/>
      <c r="AU1536" s="58"/>
      <c r="AV1536" s="58"/>
      <c r="AW1536" s="58"/>
    </row>
    <row r="1537" spans="2:49">
      <c r="B1537" s="58"/>
      <c r="C1537" s="58"/>
      <c r="D1537" s="58"/>
      <c r="E1537" s="58"/>
      <c r="F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  <c r="Q1537" s="58"/>
      <c r="R1537" s="58"/>
      <c r="S1537" s="58"/>
      <c r="T1537" s="58"/>
      <c r="U1537" s="58"/>
      <c r="V1537" s="58"/>
      <c r="W1537" s="58"/>
      <c r="X1537" s="58"/>
      <c r="Y1537" s="58"/>
      <c r="Z1537" s="58"/>
      <c r="AA1537" s="38"/>
      <c r="AB1537" s="38"/>
      <c r="AC1537" s="58"/>
      <c r="AD1537" s="58"/>
      <c r="AE1537" s="58"/>
      <c r="AF1537" s="58"/>
      <c r="AG1537" s="58"/>
      <c r="AH1537" s="58"/>
      <c r="AI1537" s="58"/>
      <c r="AJ1537" s="58"/>
      <c r="AK1537" s="58"/>
      <c r="AL1537" s="58"/>
      <c r="AM1537" s="58"/>
      <c r="AN1537" s="58"/>
      <c r="AO1537" s="58"/>
      <c r="AP1537" s="58"/>
      <c r="AQ1537" s="58"/>
      <c r="AR1537" s="58"/>
      <c r="AS1537" s="58"/>
      <c r="AT1537" s="58"/>
      <c r="AU1537" s="58"/>
      <c r="AV1537" s="58"/>
      <c r="AW1537" s="58"/>
    </row>
    <row r="1538" spans="2:49">
      <c r="B1538" s="58"/>
      <c r="C1538" s="58"/>
      <c r="D1538" s="58"/>
      <c r="E1538" s="58"/>
      <c r="F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  <c r="Q1538" s="58"/>
      <c r="R1538" s="58"/>
      <c r="S1538" s="58"/>
      <c r="T1538" s="58"/>
      <c r="U1538" s="58"/>
      <c r="V1538" s="58"/>
      <c r="W1538" s="58"/>
      <c r="X1538" s="58"/>
      <c r="Y1538" s="58"/>
      <c r="Z1538" s="58"/>
      <c r="AA1538" s="38"/>
      <c r="AB1538" s="38"/>
      <c r="AC1538" s="58"/>
      <c r="AD1538" s="58"/>
      <c r="AE1538" s="58"/>
      <c r="AF1538" s="58"/>
      <c r="AG1538" s="58"/>
      <c r="AH1538" s="58"/>
      <c r="AI1538" s="58"/>
      <c r="AJ1538" s="58"/>
      <c r="AK1538" s="58"/>
      <c r="AL1538" s="58"/>
      <c r="AM1538" s="58"/>
      <c r="AN1538" s="58"/>
      <c r="AO1538" s="58"/>
      <c r="AP1538" s="58"/>
      <c r="AQ1538" s="58"/>
      <c r="AR1538" s="58"/>
      <c r="AS1538" s="58"/>
      <c r="AT1538" s="58"/>
      <c r="AU1538" s="58"/>
      <c r="AV1538" s="58"/>
      <c r="AW1538" s="58"/>
    </row>
    <row r="1539" spans="2:49">
      <c r="B1539" s="58"/>
      <c r="C1539" s="58"/>
      <c r="D1539" s="58"/>
      <c r="E1539" s="58"/>
      <c r="F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  <c r="Q1539" s="58"/>
      <c r="R1539" s="58"/>
      <c r="S1539" s="58"/>
      <c r="T1539" s="58"/>
      <c r="U1539" s="58"/>
      <c r="V1539" s="58"/>
      <c r="W1539" s="58"/>
      <c r="X1539" s="58"/>
      <c r="Y1539" s="58"/>
      <c r="Z1539" s="58"/>
      <c r="AA1539" s="38"/>
      <c r="AB1539" s="38"/>
      <c r="AC1539" s="58"/>
      <c r="AD1539" s="58"/>
      <c r="AE1539" s="58"/>
      <c r="AF1539" s="58"/>
      <c r="AG1539" s="58"/>
      <c r="AH1539" s="58"/>
      <c r="AI1539" s="58"/>
      <c r="AJ1539" s="58"/>
      <c r="AK1539" s="58"/>
      <c r="AL1539" s="58"/>
      <c r="AM1539" s="58"/>
      <c r="AN1539" s="58"/>
      <c r="AO1539" s="58"/>
      <c r="AP1539" s="58"/>
      <c r="AQ1539" s="58"/>
      <c r="AR1539" s="58"/>
      <c r="AS1539" s="58"/>
      <c r="AT1539" s="58"/>
      <c r="AU1539" s="58"/>
      <c r="AV1539" s="58"/>
      <c r="AW1539" s="58"/>
    </row>
    <row r="1540" spans="2:49">
      <c r="B1540" s="58"/>
      <c r="C1540" s="58"/>
      <c r="D1540" s="58"/>
      <c r="E1540" s="58"/>
      <c r="F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  <c r="Q1540" s="58"/>
      <c r="R1540" s="58"/>
      <c r="S1540" s="58"/>
      <c r="T1540" s="58"/>
      <c r="U1540" s="58"/>
      <c r="V1540" s="58"/>
      <c r="W1540" s="58"/>
      <c r="X1540" s="58"/>
      <c r="Y1540" s="58"/>
      <c r="Z1540" s="58"/>
      <c r="AA1540" s="38"/>
      <c r="AB1540" s="38"/>
      <c r="AC1540" s="58"/>
      <c r="AD1540" s="58"/>
      <c r="AE1540" s="58"/>
      <c r="AF1540" s="58"/>
      <c r="AG1540" s="58"/>
      <c r="AH1540" s="58"/>
      <c r="AI1540" s="58"/>
      <c r="AJ1540" s="58"/>
      <c r="AK1540" s="58"/>
      <c r="AL1540" s="58"/>
      <c r="AM1540" s="58"/>
      <c r="AN1540" s="58"/>
      <c r="AO1540" s="58"/>
      <c r="AP1540" s="58"/>
      <c r="AQ1540" s="58"/>
      <c r="AR1540" s="58"/>
      <c r="AS1540" s="58"/>
      <c r="AT1540" s="58"/>
      <c r="AU1540" s="58"/>
      <c r="AV1540" s="58"/>
      <c r="AW1540" s="58"/>
    </row>
    <row r="1541" spans="2:49">
      <c r="B1541" s="58"/>
      <c r="C1541" s="58"/>
      <c r="D1541" s="58"/>
      <c r="E1541" s="58"/>
      <c r="F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  <c r="Q1541" s="58"/>
      <c r="R1541" s="58"/>
      <c r="S1541" s="58"/>
      <c r="T1541" s="58"/>
      <c r="U1541" s="58"/>
      <c r="V1541" s="58"/>
      <c r="W1541" s="58"/>
      <c r="X1541" s="58"/>
      <c r="Y1541" s="58"/>
      <c r="Z1541" s="58"/>
      <c r="AA1541" s="38"/>
      <c r="AB1541" s="38"/>
      <c r="AC1541" s="58"/>
      <c r="AD1541" s="58"/>
      <c r="AE1541" s="58"/>
      <c r="AF1541" s="58"/>
      <c r="AG1541" s="58"/>
      <c r="AH1541" s="58"/>
      <c r="AI1541" s="58"/>
      <c r="AJ1541" s="58"/>
      <c r="AK1541" s="58"/>
      <c r="AL1541" s="58"/>
      <c r="AM1541" s="58"/>
      <c r="AN1541" s="58"/>
      <c r="AO1541" s="58"/>
      <c r="AP1541" s="58"/>
      <c r="AQ1541" s="58"/>
      <c r="AR1541" s="58"/>
      <c r="AS1541" s="58"/>
      <c r="AT1541" s="58"/>
      <c r="AU1541" s="58"/>
      <c r="AV1541" s="58"/>
      <c r="AW1541" s="58"/>
    </row>
    <row r="1542" spans="2:49"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  <c r="Q1542" s="58"/>
      <c r="R1542" s="58"/>
      <c r="S1542" s="58"/>
      <c r="T1542" s="58"/>
      <c r="U1542" s="58"/>
      <c r="V1542" s="58"/>
      <c r="W1542" s="58"/>
      <c r="X1542" s="58"/>
      <c r="Y1542" s="58"/>
      <c r="Z1542" s="58"/>
      <c r="AA1542" s="38"/>
      <c r="AB1542" s="38"/>
      <c r="AC1542" s="58"/>
      <c r="AD1542" s="58"/>
      <c r="AE1542" s="58"/>
      <c r="AF1542" s="58"/>
      <c r="AG1542" s="58"/>
      <c r="AH1542" s="58"/>
      <c r="AI1542" s="58"/>
      <c r="AJ1542" s="58"/>
      <c r="AK1542" s="58"/>
      <c r="AL1542" s="58"/>
      <c r="AM1542" s="58"/>
      <c r="AN1542" s="58"/>
      <c r="AO1542" s="58"/>
      <c r="AP1542" s="58"/>
      <c r="AQ1542" s="58"/>
      <c r="AR1542" s="58"/>
      <c r="AS1542" s="58"/>
      <c r="AT1542" s="58"/>
      <c r="AU1542" s="58"/>
      <c r="AV1542" s="58"/>
      <c r="AW1542" s="58"/>
    </row>
    <row r="1543" spans="2:49">
      <c r="B1543" s="58"/>
      <c r="C1543" s="58"/>
      <c r="D1543" s="58"/>
      <c r="E1543" s="58"/>
      <c r="F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  <c r="Q1543" s="58"/>
      <c r="R1543" s="58"/>
      <c r="S1543" s="58"/>
      <c r="T1543" s="58"/>
      <c r="U1543" s="58"/>
      <c r="V1543" s="58"/>
      <c r="W1543" s="58"/>
      <c r="X1543" s="58"/>
      <c r="Y1543" s="58"/>
      <c r="Z1543" s="58"/>
      <c r="AA1543" s="38"/>
      <c r="AB1543" s="38"/>
      <c r="AC1543" s="58"/>
      <c r="AD1543" s="58"/>
      <c r="AE1543" s="58"/>
      <c r="AF1543" s="58"/>
      <c r="AG1543" s="58"/>
      <c r="AH1543" s="58"/>
      <c r="AI1543" s="58"/>
      <c r="AJ1543" s="58"/>
      <c r="AK1543" s="58"/>
      <c r="AL1543" s="58"/>
      <c r="AM1543" s="58"/>
      <c r="AN1543" s="58"/>
      <c r="AO1543" s="58"/>
      <c r="AP1543" s="58"/>
      <c r="AQ1543" s="58"/>
      <c r="AR1543" s="58"/>
      <c r="AS1543" s="58"/>
      <c r="AT1543" s="58"/>
      <c r="AU1543" s="58"/>
      <c r="AV1543" s="58"/>
      <c r="AW1543" s="58"/>
    </row>
    <row r="1544" spans="2:49">
      <c r="B1544" s="58"/>
      <c r="C1544" s="58"/>
      <c r="D1544" s="58"/>
      <c r="E1544" s="58"/>
      <c r="F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  <c r="Q1544" s="58"/>
      <c r="R1544" s="58"/>
      <c r="S1544" s="58"/>
      <c r="T1544" s="58"/>
      <c r="U1544" s="58"/>
      <c r="V1544" s="58"/>
      <c r="W1544" s="58"/>
      <c r="X1544" s="58"/>
      <c r="Y1544" s="58"/>
      <c r="Z1544" s="58"/>
      <c r="AA1544" s="38"/>
      <c r="AB1544" s="38"/>
      <c r="AC1544" s="58"/>
      <c r="AD1544" s="58"/>
      <c r="AE1544" s="58"/>
      <c r="AF1544" s="58"/>
      <c r="AG1544" s="58"/>
      <c r="AH1544" s="58"/>
      <c r="AI1544" s="58"/>
      <c r="AJ1544" s="58"/>
      <c r="AK1544" s="58"/>
      <c r="AL1544" s="58"/>
      <c r="AM1544" s="58"/>
      <c r="AN1544" s="58"/>
      <c r="AO1544" s="58"/>
      <c r="AP1544" s="58"/>
      <c r="AQ1544" s="58"/>
      <c r="AR1544" s="58"/>
      <c r="AS1544" s="58"/>
      <c r="AT1544" s="58"/>
      <c r="AU1544" s="58"/>
      <c r="AV1544" s="58"/>
      <c r="AW1544" s="58"/>
    </row>
    <row r="1545" spans="2:49">
      <c r="B1545" s="58"/>
      <c r="C1545" s="58"/>
      <c r="D1545" s="58"/>
      <c r="E1545" s="58"/>
      <c r="F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  <c r="Q1545" s="58"/>
      <c r="R1545" s="58"/>
      <c r="S1545" s="58"/>
      <c r="T1545" s="58"/>
      <c r="U1545" s="58"/>
      <c r="V1545" s="58"/>
      <c r="W1545" s="58"/>
      <c r="X1545" s="58"/>
      <c r="Y1545" s="58"/>
      <c r="Z1545" s="58"/>
      <c r="AA1545" s="38"/>
      <c r="AB1545" s="38"/>
      <c r="AC1545" s="58"/>
      <c r="AD1545" s="58"/>
      <c r="AE1545" s="58"/>
      <c r="AF1545" s="58"/>
      <c r="AG1545" s="58"/>
      <c r="AH1545" s="58"/>
      <c r="AI1545" s="58"/>
      <c r="AJ1545" s="58"/>
      <c r="AK1545" s="58"/>
      <c r="AL1545" s="58"/>
      <c r="AM1545" s="58"/>
      <c r="AN1545" s="58"/>
      <c r="AO1545" s="58"/>
      <c r="AP1545" s="58"/>
      <c r="AQ1545" s="58"/>
      <c r="AR1545" s="58"/>
      <c r="AS1545" s="58"/>
      <c r="AT1545" s="58"/>
      <c r="AU1545" s="58"/>
      <c r="AV1545" s="58"/>
      <c r="AW1545" s="58"/>
    </row>
    <row r="1546" spans="2:49">
      <c r="B1546" s="58"/>
      <c r="C1546" s="58"/>
      <c r="D1546" s="58"/>
      <c r="E1546" s="58"/>
      <c r="F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  <c r="Q1546" s="58"/>
      <c r="R1546" s="58"/>
      <c r="S1546" s="58"/>
      <c r="T1546" s="58"/>
      <c r="U1546" s="58"/>
      <c r="V1546" s="58"/>
      <c r="W1546" s="58"/>
      <c r="X1546" s="58"/>
      <c r="Y1546" s="58"/>
      <c r="Z1546" s="58"/>
      <c r="AA1546" s="38"/>
      <c r="AB1546" s="38"/>
      <c r="AC1546" s="58"/>
      <c r="AD1546" s="58"/>
      <c r="AE1546" s="58"/>
      <c r="AF1546" s="58"/>
      <c r="AG1546" s="58"/>
      <c r="AH1546" s="58"/>
      <c r="AI1546" s="58"/>
      <c r="AJ1546" s="58"/>
      <c r="AK1546" s="58"/>
      <c r="AL1546" s="58"/>
      <c r="AM1546" s="58"/>
      <c r="AN1546" s="58"/>
      <c r="AO1546" s="58"/>
      <c r="AP1546" s="58"/>
      <c r="AQ1546" s="58"/>
      <c r="AR1546" s="58"/>
      <c r="AS1546" s="58"/>
      <c r="AT1546" s="58"/>
      <c r="AU1546" s="58"/>
      <c r="AV1546" s="58"/>
      <c r="AW1546" s="58"/>
    </row>
    <row r="1547" spans="2:49">
      <c r="B1547" s="58"/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  <c r="Q1547" s="58"/>
      <c r="R1547" s="58"/>
      <c r="S1547" s="58"/>
      <c r="T1547" s="58"/>
      <c r="U1547" s="58"/>
      <c r="V1547" s="58"/>
      <c r="W1547" s="58"/>
      <c r="X1547" s="58"/>
      <c r="Y1547" s="58"/>
      <c r="Z1547" s="58"/>
      <c r="AA1547" s="38"/>
      <c r="AB1547" s="38"/>
      <c r="AC1547" s="58"/>
      <c r="AD1547" s="58"/>
      <c r="AE1547" s="58"/>
      <c r="AF1547" s="58"/>
      <c r="AG1547" s="58"/>
      <c r="AH1547" s="58"/>
      <c r="AI1547" s="58"/>
      <c r="AJ1547" s="58"/>
      <c r="AK1547" s="58"/>
      <c r="AL1547" s="58"/>
      <c r="AM1547" s="58"/>
      <c r="AN1547" s="58"/>
      <c r="AO1547" s="58"/>
      <c r="AP1547" s="58"/>
      <c r="AQ1547" s="58"/>
      <c r="AR1547" s="58"/>
      <c r="AS1547" s="58"/>
      <c r="AT1547" s="58"/>
      <c r="AU1547" s="58"/>
      <c r="AV1547" s="58"/>
      <c r="AW1547" s="58"/>
    </row>
    <row r="1548" spans="2:49">
      <c r="B1548" s="58"/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  <c r="Q1548" s="58"/>
      <c r="R1548" s="58"/>
      <c r="S1548" s="58"/>
      <c r="T1548" s="58"/>
      <c r="U1548" s="58"/>
      <c r="V1548" s="58"/>
      <c r="W1548" s="58"/>
      <c r="X1548" s="58"/>
      <c r="Y1548" s="58"/>
      <c r="Z1548" s="58"/>
      <c r="AA1548" s="38"/>
      <c r="AB1548" s="38"/>
      <c r="AC1548" s="58"/>
      <c r="AD1548" s="58"/>
      <c r="AE1548" s="58"/>
      <c r="AF1548" s="58"/>
      <c r="AG1548" s="58"/>
      <c r="AH1548" s="58"/>
      <c r="AI1548" s="58"/>
      <c r="AJ1548" s="58"/>
      <c r="AK1548" s="58"/>
      <c r="AL1548" s="58"/>
      <c r="AM1548" s="58"/>
      <c r="AN1548" s="58"/>
      <c r="AO1548" s="58"/>
      <c r="AP1548" s="58"/>
      <c r="AQ1548" s="58"/>
      <c r="AR1548" s="58"/>
      <c r="AS1548" s="58"/>
      <c r="AT1548" s="58"/>
      <c r="AU1548" s="58"/>
      <c r="AV1548" s="58"/>
      <c r="AW1548" s="58"/>
    </row>
    <row r="1549" spans="2:49">
      <c r="B1549" s="58"/>
      <c r="C1549" s="58"/>
      <c r="D1549" s="58"/>
      <c r="E1549" s="58"/>
      <c r="F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  <c r="Q1549" s="58"/>
      <c r="R1549" s="58"/>
      <c r="S1549" s="58"/>
      <c r="T1549" s="58"/>
      <c r="U1549" s="58"/>
      <c r="V1549" s="58"/>
      <c r="W1549" s="58"/>
      <c r="X1549" s="58"/>
      <c r="Y1549" s="58"/>
      <c r="Z1549" s="58"/>
      <c r="AA1549" s="38"/>
      <c r="AB1549" s="38"/>
      <c r="AC1549" s="58"/>
      <c r="AD1549" s="58"/>
      <c r="AE1549" s="58"/>
      <c r="AF1549" s="58"/>
      <c r="AG1549" s="58"/>
      <c r="AH1549" s="58"/>
      <c r="AI1549" s="58"/>
      <c r="AJ1549" s="58"/>
      <c r="AK1549" s="58"/>
      <c r="AL1549" s="58"/>
      <c r="AM1549" s="58"/>
      <c r="AN1549" s="58"/>
      <c r="AO1549" s="58"/>
      <c r="AP1549" s="58"/>
      <c r="AQ1549" s="58"/>
      <c r="AR1549" s="58"/>
      <c r="AS1549" s="58"/>
      <c r="AT1549" s="58"/>
      <c r="AU1549" s="58"/>
      <c r="AV1549" s="58"/>
      <c r="AW1549" s="58"/>
    </row>
    <row r="1550" spans="2:49">
      <c r="B1550" s="58"/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  <c r="Q1550" s="58"/>
      <c r="R1550" s="58"/>
      <c r="S1550" s="58"/>
      <c r="T1550" s="58"/>
      <c r="U1550" s="58"/>
      <c r="V1550" s="58"/>
      <c r="W1550" s="58"/>
      <c r="X1550" s="58"/>
      <c r="Y1550" s="58"/>
      <c r="Z1550" s="58"/>
      <c r="AA1550" s="38"/>
      <c r="AB1550" s="38"/>
      <c r="AC1550" s="58"/>
      <c r="AD1550" s="58"/>
      <c r="AE1550" s="58"/>
      <c r="AF1550" s="58"/>
      <c r="AG1550" s="58"/>
      <c r="AH1550" s="58"/>
      <c r="AI1550" s="58"/>
      <c r="AJ1550" s="58"/>
      <c r="AK1550" s="58"/>
      <c r="AL1550" s="58"/>
      <c r="AM1550" s="58"/>
      <c r="AN1550" s="58"/>
      <c r="AO1550" s="58"/>
      <c r="AP1550" s="58"/>
      <c r="AQ1550" s="58"/>
      <c r="AR1550" s="58"/>
      <c r="AS1550" s="58"/>
      <c r="AT1550" s="58"/>
      <c r="AU1550" s="58"/>
      <c r="AV1550" s="58"/>
      <c r="AW1550" s="58"/>
    </row>
    <row r="1551" spans="2:49">
      <c r="B1551" s="58"/>
      <c r="C1551" s="58"/>
      <c r="D1551" s="58"/>
      <c r="E1551" s="58"/>
      <c r="F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  <c r="Q1551" s="58"/>
      <c r="R1551" s="58"/>
      <c r="S1551" s="58"/>
      <c r="T1551" s="58"/>
      <c r="U1551" s="58"/>
      <c r="V1551" s="58"/>
      <c r="W1551" s="58"/>
      <c r="X1551" s="58"/>
      <c r="Y1551" s="58"/>
      <c r="Z1551" s="58"/>
      <c r="AA1551" s="38"/>
      <c r="AB1551" s="38"/>
      <c r="AC1551" s="58"/>
      <c r="AD1551" s="58"/>
      <c r="AE1551" s="58"/>
      <c r="AF1551" s="58"/>
      <c r="AG1551" s="58"/>
      <c r="AH1551" s="58"/>
      <c r="AI1551" s="58"/>
      <c r="AJ1551" s="58"/>
      <c r="AK1551" s="58"/>
      <c r="AL1551" s="58"/>
      <c r="AM1551" s="58"/>
      <c r="AN1551" s="58"/>
      <c r="AO1551" s="58"/>
      <c r="AP1551" s="58"/>
      <c r="AQ1551" s="58"/>
      <c r="AR1551" s="58"/>
      <c r="AS1551" s="58"/>
      <c r="AT1551" s="58"/>
      <c r="AU1551" s="58"/>
      <c r="AV1551" s="58"/>
      <c r="AW1551" s="58"/>
    </row>
    <row r="1552" spans="2:49">
      <c r="B1552" s="58"/>
      <c r="C1552" s="58"/>
      <c r="D1552" s="58"/>
      <c r="E1552" s="58"/>
      <c r="F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58"/>
      <c r="R1552" s="58"/>
      <c r="S1552" s="58"/>
      <c r="T1552" s="58"/>
      <c r="U1552" s="58"/>
      <c r="V1552" s="58"/>
      <c r="W1552" s="58"/>
      <c r="X1552" s="58"/>
      <c r="Y1552" s="58"/>
      <c r="Z1552" s="58"/>
      <c r="AA1552" s="38"/>
      <c r="AB1552" s="38"/>
      <c r="AC1552" s="58"/>
      <c r="AD1552" s="58"/>
      <c r="AE1552" s="58"/>
      <c r="AF1552" s="58"/>
      <c r="AG1552" s="58"/>
      <c r="AH1552" s="58"/>
      <c r="AI1552" s="58"/>
      <c r="AJ1552" s="58"/>
      <c r="AK1552" s="58"/>
      <c r="AL1552" s="58"/>
      <c r="AM1552" s="58"/>
      <c r="AN1552" s="58"/>
      <c r="AO1552" s="58"/>
      <c r="AP1552" s="58"/>
      <c r="AQ1552" s="58"/>
      <c r="AR1552" s="58"/>
      <c r="AS1552" s="58"/>
      <c r="AT1552" s="58"/>
      <c r="AU1552" s="58"/>
      <c r="AV1552" s="58"/>
      <c r="AW1552" s="58"/>
    </row>
    <row r="1553" spans="2:49">
      <c r="B1553" s="58"/>
      <c r="C1553" s="58"/>
      <c r="D1553" s="58"/>
      <c r="E1553" s="58"/>
      <c r="F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  <c r="Q1553" s="58"/>
      <c r="R1553" s="58"/>
      <c r="S1553" s="58"/>
      <c r="T1553" s="58"/>
      <c r="U1553" s="58"/>
      <c r="V1553" s="58"/>
      <c r="W1553" s="58"/>
      <c r="X1553" s="58"/>
      <c r="Y1553" s="58"/>
      <c r="Z1553" s="58"/>
      <c r="AA1553" s="38"/>
      <c r="AB1553" s="38"/>
      <c r="AC1553" s="58"/>
      <c r="AD1553" s="58"/>
      <c r="AE1553" s="58"/>
      <c r="AF1553" s="58"/>
      <c r="AG1553" s="58"/>
      <c r="AH1553" s="58"/>
      <c r="AI1553" s="58"/>
      <c r="AJ1553" s="58"/>
      <c r="AK1553" s="58"/>
      <c r="AL1553" s="58"/>
      <c r="AM1553" s="58"/>
      <c r="AN1553" s="58"/>
      <c r="AO1553" s="58"/>
      <c r="AP1553" s="58"/>
      <c r="AQ1553" s="58"/>
      <c r="AR1553" s="58"/>
      <c r="AS1553" s="58"/>
      <c r="AT1553" s="58"/>
      <c r="AU1553" s="58"/>
      <c r="AV1553" s="58"/>
      <c r="AW1553" s="58"/>
    </row>
    <row r="1554" spans="2:49">
      <c r="B1554" s="58"/>
      <c r="C1554" s="58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  <c r="Q1554" s="58"/>
      <c r="R1554" s="58"/>
      <c r="S1554" s="58"/>
      <c r="T1554" s="58"/>
      <c r="U1554" s="58"/>
      <c r="V1554" s="58"/>
      <c r="W1554" s="58"/>
      <c r="X1554" s="58"/>
      <c r="Y1554" s="58"/>
      <c r="Z1554" s="58"/>
      <c r="AA1554" s="38"/>
      <c r="AB1554" s="38"/>
      <c r="AC1554" s="58"/>
      <c r="AD1554" s="58"/>
      <c r="AE1554" s="58"/>
      <c r="AF1554" s="58"/>
      <c r="AG1554" s="58"/>
      <c r="AH1554" s="58"/>
      <c r="AI1554" s="58"/>
      <c r="AJ1554" s="58"/>
      <c r="AK1554" s="58"/>
      <c r="AL1554" s="58"/>
      <c r="AM1554" s="58"/>
      <c r="AN1554" s="58"/>
      <c r="AO1554" s="58"/>
      <c r="AP1554" s="58"/>
      <c r="AQ1554" s="58"/>
      <c r="AR1554" s="58"/>
      <c r="AS1554" s="58"/>
      <c r="AT1554" s="58"/>
      <c r="AU1554" s="58"/>
      <c r="AV1554" s="58"/>
      <c r="AW1554" s="58"/>
    </row>
    <row r="1555" spans="2:49">
      <c r="B1555" s="58"/>
      <c r="C1555" s="58"/>
      <c r="D1555" s="58"/>
      <c r="E1555" s="58"/>
      <c r="F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  <c r="Q1555" s="58"/>
      <c r="R1555" s="58"/>
      <c r="S1555" s="58"/>
      <c r="T1555" s="58"/>
      <c r="U1555" s="58"/>
      <c r="V1555" s="58"/>
      <c r="W1555" s="58"/>
      <c r="X1555" s="58"/>
      <c r="Y1555" s="58"/>
      <c r="Z1555" s="58"/>
      <c r="AA1555" s="38"/>
      <c r="AB1555" s="38"/>
      <c r="AC1555" s="58"/>
      <c r="AD1555" s="58"/>
      <c r="AE1555" s="58"/>
      <c r="AF1555" s="58"/>
      <c r="AG1555" s="58"/>
      <c r="AH1555" s="58"/>
      <c r="AI1555" s="58"/>
      <c r="AJ1555" s="58"/>
      <c r="AK1555" s="58"/>
      <c r="AL1555" s="58"/>
      <c r="AM1555" s="58"/>
      <c r="AN1555" s="58"/>
      <c r="AO1555" s="58"/>
      <c r="AP1555" s="58"/>
      <c r="AQ1555" s="58"/>
      <c r="AR1555" s="58"/>
      <c r="AS1555" s="58"/>
      <c r="AT1555" s="58"/>
      <c r="AU1555" s="58"/>
      <c r="AV1555" s="58"/>
      <c r="AW1555" s="58"/>
    </row>
    <row r="1556" spans="2:49">
      <c r="B1556" s="58"/>
      <c r="C1556" s="58"/>
      <c r="D1556" s="58"/>
      <c r="E1556" s="58"/>
      <c r="F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  <c r="Q1556" s="58"/>
      <c r="R1556" s="58"/>
      <c r="S1556" s="58"/>
      <c r="T1556" s="58"/>
      <c r="U1556" s="58"/>
      <c r="V1556" s="58"/>
      <c r="W1556" s="58"/>
      <c r="X1556" s="58"/>
      <c r="Y1556" s="58"/>
      <c r="Z1556" s="58"/>
      <c r="AA1556" s="38"/>
      <c r="AB1556" s="38"/>
      <c r="AC1556" s="58"/>
      <c r="AD1556" s="58"/>
      <c r="AE1556" s="58"/>
      <c r="AF1556" s="58"/>
      <c r="AG1556" s="58"/>
      <c r="AH1556" s="58"/>
      <c r="AI1556" s="58"/>
      <c r="AJ1556" s="58"/>
      <c r="AK1556" s="58"/>
      <c r="AL1556" s="58"/>
      <c r="AM1556" s="58"/>
      <c r="AN1556" s="58"/>
      <c r="AO1556" s="58"/>
      <c r="AP1556" s="58"/>
      <c r="AQ1556" s="58"/>
      <c r="AR1556" s="58"/>
      <c r="AS1556" s="58"/>
      <c r="AT1556" s="58"/>
      <c r="AU1556" s="58"/>
      <c r="AV1556" s="58"/>
      <c r="AW1556" s="58"/>
    </row>
    <row r="1557" spans="2:49">
      <c r="B1557" s="58"/>
      <c r="C1557" s="58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  <c r="Q1557" s="58"/>
      <c r="R1557" s="58"/>
      <c r="S1557" s="58"/>
      <c r="T1557" s="58"/>
      <c r="U1557" s="58"/>
      <c r="V1557" s="58"/>
      <c r="W1557" s="58"/>
      <c r="X1557" s="58"/>
      <c r="Y1557" s="58"/>
      <c r="Z1557" s="58"/>
      <c r="AA1557" s="38"/>
      <c r="AB1557" s="38"/>
      <c r="AC1557" s="58"/>
      <c r="AD1557" s="58"/>
      <c r="AE1557" s="58"/>
      <c r="AF1557" s="58"/>
      <c r="AG1557" s="58"/>
      <c r="AH1557" s="58"/>
      <c r="AI1557" s="58"/>
      <c r="AJ1557" s="58"/>
      <c r="AK1557" s="58"/>
      <c r="AL1557" s="58"/>
      <c r="AM1557" s="58"/>
      <c r="AN1557" s="58"/>
      <c r="AO1557" s="58"/>
      <c r="AP1557" s="58"/>
      <c r="AQ1557" s="58"/>
      <c r="AR1557" s="58"/>
      <c r="AS1557" s="58"/>
      <c r="AT1557" s="58"/>
      <c r="AU1557" s="58"/>
      <c r="AV1557" s="58"/>
      <c r="AW1557" s="58"/>
    </row>
    <row r="1558" spans="2:49">
      <c r="B1558" s="58"/>
      <c r="C1558" s="58"/>
      <c r="D1558" s="58"/>
      <c r="E1558" s="58"/>
      <c r="F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  <c r="Q1558" s="58"/>
      <c r="R1558" s="58"/>
      <c r="S1558" s="58"/>
      <c r="T1558" s="58"/>
      <c r="U1558" s="58"/>
      <c r="V1558" s="58"/>
      <c r="W1558" s="58"/>
      <c r="X1558" s="58"/>
      <c r="Y1558" s="58"/>
      <c r="Z1558" s="58"/>
      <c r="AA1558" s="38"/>
      <c r="AB1558" s="38"/>
      <c r="AC1558" s="58"/>
      <c r="AD1558" s="58"/>
      <c r="AE1558" s="58"/>
      <c r="AF1558" s="58"/>
      <c r="AG1558" s="58"/>
      <c r="AH1558" s="58"/>
      <c r="AI1558" s="58"/>
      <c r="AJ1558" s="58"/>
      <c r="AK1558" s="58"/>
      <c r="AL1558" s="58"/>
      <c r="AM1558" s="58"/>
      <c r="AN1558" s="58"/>
      <c r="AO1558" s="58"/>
      <c r="AP1558" s="58"/>
      <c r="AQ1558" s="58"/>
      <c r="AR1558" s="58"/>
      <c r="AS1558" s="58"/>
      <c r="AT1558" s="58"/>
      <c r="AU1558" s="58"/>
      <c r="AV1558" s="58"/>
      <c r="AW1558" s="58"/>
    </row>
    <row r="1559" spans="2:49">
      <c r="B1559" s="58"/>
      <c r="C1559" s="58"/>
      <c r="D1559" s="58"/>
      <c r="E1559" s="58"/>
      <c r="F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  <c r="Q1559" s="58"/>
      <c r="R1559" s="58"/>
      <c r="S1559" s="58"/>
      <c r="T1559" s="58"/>
      <c r="U1559" s="58"/>
      <c r="V1559" s="58"/>
      <c r="W1559" s="58"/>
      <c r="X1559" s="58"/>
      <c r="Y1559" s="58"/>
      <c r="Z1559" s="58"/>
      <c r="AA1559" s="38"/>
      <c r="AB1559" s="38"/>
      <c r="AC1559" s="58"/>
      <c r="AD1559" s="58"/>
      <c r="AE1559" s="58"/>
      <c r="AF1559" s="58"/>
      <c r="AG1559" s="58"/>
      <c r="AH1559" s="58"/>
      <c r="AI1559" s="58"/>
      <c r="AJ1559" s="58"/>
      <c r="AK1559" s="58"/>
      <c r="AL1559" s="58"/>
      <c r="AM1559" s="58"/>
      <c r="AN1559" s="58"/>
      <c r="AO1559" s="58"/>
      <c r="AP1559" s="58"/>
      <c r="AQ1559" s="58"/>
      <c r="AR1559" s="58"/>
      <c r="AS1559" s="58"/>
      <c r="AT1559" s="58"/>
      <c r="AU1559" s="58"/>
      <c r="AV1559" s="58"/>
      <c r="AW1559" s="58"/>
    </row>
    <row r="1560" spans="2:49">
      <c r="B1560" s="58"/>
      <c r="C1560" s="58"/>
      <c r="D1560" s="58"/>
      <c r="E1560" s="58"/>
      <c r="F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  <c r="Q1560" s="58"/>
      <c r="R1560" s="58"/>
      <c r="S1560" s="58"/>
      <c r="T1560" s="58"/>
      <c r="U1560" s="58"/>
      <c r="V1560" s="58"/>
      <c r="W1560" s="58"/>
      <c r="X1560" s="58"/>
      <c r="Y1560" s="58"/>
      <c r="Z1560" s="58"/>
      <c r="AA1560" s="38"/>
      <c r="AB1560" s="38"/>
      <c r="AC1560" s="58"/>
      <c r="AD1560" s="58"/>
      <c r="AE1560" s="58"/>
      <c r="AF1560" s="58"/>
      <c r="AG1560" s="58"/>
      <c r="AH1560" s="58"/>
      <c r="AI1560" s="58"/>
      <c r="AJ1560" s="58"/>
      <c r="AK1560" s="58"/>
      <c r="AL1560" s="58"/>
      <c r="AM1560" s="58"/>
      <c r="AN1560" s="58"/>
      <c r="AO1560" s="58"/>
      <c r="AP1560" s="58"/>
      <c r="AQ1560" s="58"/>
      <c r="AR1560" s="58"/>
      <c r="AS1560" s="58"/>
      <c r="AT1560" s="58"/>
      <c r="AU1560" s="58"/>
      <c r="AV1560" s="58"/>
      <c r="AW1560" s="58"/>
    </row>
    <row r="1561" spans="2:49">
      <c r="B1561" s="58"/>
      <c r="C1561" s="58"/>
      <c r="D1561" s="58"/>
      <c r="E1561" s="58"/>
      <c r="F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  <c r="Q1561" s="58"/>
      <c r="R1561" s="58"/>
      <c r="S1561" s="58"/>
      <c r="T1561" s="58"/>
      <c r="U1561" s="58"/>
      <c r="V1561" s="58"/>
      <c r="W1561" s="58"/>
      <c r="X1561" s="58"/>
      <c r="Y1561" s="58"/>
      <c r="Z1561" s="58"/>
      <c r="AA1561" s="38"/>
      <c r="AB1561" s="38"/>
      <c r="AC1561" s="58"/>
      <c r="AD1561" s="58"/>
      <c r="AE1561" s="58"/>
      <c r="AF1561" s="58"/>
      <c r="AG1561" s="58"/>
      <c r="AH1561" s="58"/>
      <c r="AI1561" s="58"/>
      <c r="AJ1561" s="58"/>
      <c r="AK1561" s="58"/>
      <c r="AL1561" s="58"/>
      <c r="AM1561" s="58"/>
      <c r="AN1561" s="58"/>
      <c r="AO1561" s="58"/>
      <c r="AP1561" s="58"/>
      <c r="AQ1561" s="58"/>
      <c r="AR1561" s="58"/>
      <c r="AS1561" s="58"/>
      <c r="AT1561" s="58"/>
      <c r="AU1561" s="58"/>
      <c r="AV1561" s="58"/>
      <c r="AW1561" s="58"/>
    </row>
    <row r="1562" spans="2:49">
      <c r="B1562" s="58"/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  <c r="Q1562" s="58"/>
      <c r="R1562" s="58"/>
      <c r="S1562" s="58"/>
      <c r="T1562" s="58"/>
      <c r="U1562" s="58"/>
      <c r="V1562" s="58"/>
      <c r="W1562" s="58"/>
      <c r="X1562" s="58"/>
      <c r="Y1562" s="58"/>
      <c r="Z1562" s="58"/>
      <c r="AA1562" s="38"/>
      <c r="AB1562" s="38"/>
      <c r="AC1562" s="58"/>
      <c r="AD1562" s="58"/>
      <c r="AE1562" s="58"/>
      <c r="AF1562" s="58"/>
      <c r="AG1562" s="58"/>
      <c r="AH1562" s="58"/>
      <c r="AI1562" s="58"/>
      <c r="AJ1562" s="58"/>
      <c r="AK1562" s="58"/>
      <c r="AL1562" s="58"/>
      <c r="AM1562" s="58"/>
      <c r="AN1562" s="58"/>
      <c r="AO1562" s="58"/>
      <c r="AP1562" s="58"/>
      <c r="AQ1562" s="58"/>
      <c r="AR1562" s="58"/>
      <c r="AS1562" s="58"/>
      <c r="AT1562" s="58"/>
      <c r="AU1562" s="58"/>
      <c r="AV1562" s="58"/>
      <c r="AW1562" s="58"/>
    </row>
    <row r="1563" spans="2:49">
      <c r="B1563" s="58"/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  <c r="Q1563" s="58"/>
      <c r="R1563" s="58"/>
      <c r="S1563" s="58"/>
      <c r="T1563" s="58"/>
      <c r="U1563" s="58"/>
      <c r="V1563" s="58"/>
      <c r="W1563" s="58"/>
      <c r="X1563" s="58"/>
      <c r="Y1563" s="58"/>
      <c r="Z1563" s="58"/>
      <c r="AA1563" s="38"/>
      <c r="AB1563" s="38"/>
      <c r="AC1563" s="58"/>
      <c r="AD1563" s="58"/>
      <c r="AE1563" s="58"/>
      <c r="AF1563" s="58"/>
      <c r="AG1563" s="58"/>
      <c r="AH1563" s="58"/>
      <c r="AI1563" s="58"/>
      <c r="AJ1563" s="58"/>
      <c r="AK1563" s="58"/>
      <c r="AL1563" s="58"/>
      <c r="AM1563" s="58"/>
      <c r="AN1563" s="58"/>
      <c r="AO1563" s="58"/>
      <c r="AP1563" s="58"/>
      <c r="AQ1563" s="58"/>
      <c r="AR1563" s="58"/>
      <c r="AS1563" s="58"/>
      <c r="AT1563" s="58"/>
      <c r="AU1563" s="58"/>
      <c r="AV1563" s="58"/>
      <c r="AW1563" s="58"/>
    </row>
    <row r="1564" spans="2:49">
      <c r="B1564" s="58"/>
      <c r="C1564" s="58"/>
      <c r="D1564" s="58"/>
      <c r="E1564" s="58"/>
      <c r="F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  <c r="Q1564" s="58"/>
      <c r="R1564" s="58"/>
      <c r="S1564" s="58"/>
      <c r="T1564" s="58"/>
      <c r="U1564" s="58"/>
      <c r="V1564" s="58"/>
      <c r="W1564" s="58"/>
      <c r="X1564" s="58"/>
      <c r="Y1564" s="58"/>
      <c r="Z1564" s="58"/>
      <c r="AA1564" s="38"/>
      <c r="AB1564" s="38"/>
      <c r="AC1564" s="58"/>
      <c r="AD1564" s="58"/>
      <c r="AE1564" s="58"/>
      <c r="AF1564" s="58"/>
      <c r="AG1564" s="58"/>
      <c r="AH1564" s="58"/>
      <c r="AI1564" s="58"/>
      <c r="AJ1564" s="58"/>
      <c r="AK1564" s="58"/>
      <c r="AL1564" s="58"/>
      <c r="AM1564" s="58"/>
      <c r="AN1564" s="58"/>
      <c r="AO1564" s="58"/>
      <c r="AP1564" s="58"/>
      <c r="AQ1564" s="58"/>
      <c r="AR1564" s="58"/>
      <c r="AS1564" s="58"/>
      <c r="AT1564" s="58"/>
      <c r="AU1564" s="58"/>
      <c r="AV1564" s="58"/>
      <c r="AW1564" s="58"/>
    </row>
    <row r="1565" spans="2:49">
      <c r="B1565" s="58"/>
      <c r="C1565" s="58"/>
      <c r="D1565" s="58"/>
      <c r="E1565" s="58"/>
      <c r="F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  <c r="Q1565" s="58"/>
      <c r="R1565" s="58"/>
      <c r="S1565" s="58"/>
      <c r="T1565" s="58"/>
      <c r="U1565" s="58"/>
      <c r="V1565" s="58"/>
      <c r="W1565" s="58"/>
      <c r="X1565" s="58"/>
      <c r="Y1565" s="58"/>
      <c r="Z1565" s="58"/>
      <c r="AA1565" s="38"/>
      <c r="AB1565" s="38"/>
      <c r="AC1565" s="58"/>
      <c r="AD1565" s="58"/>
      <c r="AE1565" s="58"/>
      <c r="AF1565" s="58"/>
      <c r="AG1565" s="58"/>
      <c r="AH1565" s="58"/>
      <c r="AI1565" s="58"/>
      <c r="AJ1565" s="58"/>
      <c r="AK1565" s="58"/>
      <c r="AL1565" s="58"/>
      <c r="AM1565" s="58"/>
      <c r="AN1565" s="58"/>
      <c r="AO1565" s="58"/>
      <c r="AP1565" s="58"/>
      <c r="AQ1565" s="58"/>
      <c r="AR1565" s="58"/>
      <c r="AS1565" s="58"/>
      <c r="AT1565" s="58"/>
      <c r="AU1565" s="58"/>
      <c r="AV1565" s="58"/>
      <c r="AW1565" s="58"/>
    </row>
    <row r="1566" spans="2:49">
      <c r="B1566" s="58"/>
      <c r="C1566" s="58"/>
      <c r="D1566" s="58"/>
      <c r="E1566" s="58"/>
      <c r="F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  <c r="Q1566" s="58"/>
      <c r="R1566" s="58"/>
      <c r="S1566" s="58"/>
      <c r="T1566" s="58"/>
      <c r="U1566" s="58"/>
      <c r="V1566" s="58"/>
      <c r="W1566" s="58"/>
      <c r="X1566" s="58"/>
      <c r="Y1566" s="58"/>
      <c r="Z1566" s="58"/>
      <c r="AA1566" s="38"/>
      <c r="AB1566" s="38"/>
      <c r="AC1566" s="58"/>
      <c r="AD1566" s="58"/>
      <c r="AE1566" s="58"/>
      <c r="AF1566" s="58"/>
      <c r="AG1566" s="58"/>
      <c r="AH1566" s="58"/>
      <c r="AI1566" s="58"/>
      <c r="AJ1566" s="58"/>
      <c r="AK1566" s="58"/>
      <c r="AL1566" s="58"/>
      <c r="AM1566" s="58"/>
      <c r="AN1566" s="58"/>
      <c r="AO1566" s="58"/>
      <c r="AP1566" s="58"/>
      <c r="AQ1566" s="58"/>
      <c r="AR1566" s="58"/>
      <c r="AS1566" s="58"/>
      <c r="AT1566" s="58"/>
      <c r="AU1566" s="58"/>
      <c r="AV1566" s="58"/>
      <c r="AW1566" s="58"/>
    </row>
    <row r="1567" spans="2:49">
      <c r="B1567" s="58"/>
      <c r="C1567" s="58"/>
      <c r="D1567" s="58"/>
      <c r="E1567" s="58"/>
      <c r="F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  <c r="Q1567" s="58"/>
      <c r="R1567" s="58"/>
      <c r="S1567" s="58"/>
      <c r="T1567" s="58"/>
      <c r="U1567" s="58"/>
      <c r="V1567" s="58"/>
      <c r="W1567" s="58"/>
      <c r="X1567" s="58"/>
      <c r="Y1567" s="58"/>
      <c r="Z1567" s="58"/>
      <c r="AA1567" s="38"/>
      <c r="AB1567" s="38"/>
      <c r="AC1567" s="58"/>
      <c r="AD1567" s="58"/>
      <c r="AE1567" s="58"/>
      <c r="AF1567" s="58"/>
      <c r="AG1567" s="58"/>
      <c r="AH1567" s="58"/>
      <c r="AI1567" s="58"/>
      <c r="AJ1567" s="58"/>
      <c r="AK1567" s="58"/>
      <c r="AL1567" s="58"/>
      <c r="AM1567" s="58"/>
      <c r="AN1567" s="58"/>
      <c r="AO1567" s="58"/>
      <c r="AP1567" s="58"/>
      <c r="AQ1567" s="58"/>
      <c r="AR1567" s="58"/>
      <c r="AS1567" s="58"/>
      <c r="AT1567" s="58"/>
      <c r="AU1567" s="58"/>
      <c r="AV1567" s="58"/>
      <c r="AW1567" s="58"/>
    </row>
    <row r="1568" spans="2:49">
      <c r="B1568" s="58"/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  <c r="Q1568" s="58"/>
      <c r="R1568" s="58"/>
      <c r="S1568" s="58"/>
      <c r="T1568" s="58"/>
      <c r="U1568" s="58"/>
      <c r="V1568" s="58"/>
      <c r="W1568" s="58"/>
      <c r="X1568" s="58"/>
      <c r="Y1568" s="58"/>
      <c r="Z1568" s="58"/>
      <c r="AA1568" s="38"/>
      <c r="AB1568" s="38"/>
      <c r="AC1568" s="58"/>
      <c r="AD1568" s="58"/>
      <c r="AE1568" s="58"/>
      <c r="AF1568" s="58"/>
      <c r="AG1568" s="58"/>
      <c r="AH1568" s="58"/>
      <c r="AI1568" s="58"/>
      <c r="AJ1568" s="58"/>
      <c r="AK1568" s="58"/>
      <c r="AL1568" s="58"/>
      <c r="AM1568" s="58"/>
      <c r="AN1568" s="58"/>
      <c r="AO1568" s="58"/>
      <c r="AP1568" s="58"/>
      <c r="AQ1568" s="58"/>
      <c r="AR1568" s="58"/>
      <c r="AS1568" s="58"/>
      <c r="AT1568" s="58"/>
      <c r="AU1568" s="58"/>
      <c r="AV1568" s="58"/>
      <c r="AW1568" s="58"/>
    </row>
    <row r="1569" spans="2:49">
      <c r="B1569" s="58"/>
      <c r="C1569" s="58"/>
      <c r="D1569" s="58"/>
      <c r="E1569" s="58"/>
      <c r="F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  <c r="Q1569" s="58"/>
      <c r="R1569" s="58"/>
      <c r="S1569" s="58"/>
      <c r="T1569" s="58"/>
      <c r="U1569" s="58"/>
      <c r="V1569" s="58"/>
      <c r="W1569" s="58"/>
      <c r="X1569" s="58"/>
      <c r="Y1569" s="58"/>
      <c r="Z1569" s="58"/>
      <c r="AA1569" s="38"/>
      <c r="AB1569" s="38"/>
      <c r="AC1569" s="58"/>
      <c r="AD1569" s="58"/>
      <c r="AE1569" s="58"/>
      <c r="AF1569" s="58"/>
      <c r="AG1569" s="58"/>
      <c r="AH1569" s="58"/>
      <c r="AI1569" s="58"/>
      <c r="AJ1569" s="58"/>
      <c r="AK1569" s="58"/>
      <c r="AL1569" s="58"/>
      <c r="AM1569" s="58"/>
      <c r="AN1569" s="58"/>
      <c r="AO1569" s="58"/>
      <c r="AP1569" s="58"/>
      <c r="AQ1569" s="58"/>
      <c r="AR1569" s="58"/>
      <c r="AS1569" s="58"/>
      <c r="AT1569" s="58"/>
      <c r="AU1569" s="58"/>
      <c r="AV1569" s="58"/>
      <c r="AW1569" s="58"/>
    </row>
    <row r="1570" spans="2:49">
      <c r="B1570" s="58"/>
      <c r="C1570" s="58"/>
      <c r="D1570" s="58"/>
      <c r="E1570" s="58"/>
      <c r="F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  <c r="Q1570" s="58"/>
      <c r="R1570" s="58"/>
      <c r="S1570" s="58"/>
      <c r="T1570" s="58"/>
      <c r="U1570" s="58"/>
      <c r="V1570" s="58"/>
      <c r="W1570" s="58"/>
      <c r="X1570" s="58"/>
      <c r="Y1570" s="58"/>
      <c r="Z1570" s="58"/>
      <c r="AA1570" s="38"/>
      <c r="AB1570" s="38"/>
      <c r="AC1570" s="58"/>
      <c r="AD1570" s="58"/>
      <c r="AE1570" s="58"/>
      <c r="AF1570" s="58"/>
      <c r="AG1570" s="58"/>
      <c r="AH1570" s="58"/>
      <c r="AI1570" s="58"/>
      <c r="AJ1570" s="58"/>
      <c r="AK1570" s="58"/>
      <c r="AL1570" s="58"/>
      <c r="AM1570" s="58"/>
      <c r="AN1570" s="58"/>
      <c r="AO1570" s="58"/>
      <c r="AP1570" s="58"/>
      <c r="AQ1570" s="58"/>
      <c r="AR1570" s="58"/>
      <c r="AS1570" s="58"/>
      <c r="AT1570" s="58"/>
      <c r="AU1570" s="58"/>
      <c r="AV1570" s="58"/>
      <c r="AW1570" s="58"/>
    </row>
    <row r="1571" spans="2:49">
      <c r="B1571" s="58"/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  <c r="Q1571" s="58"/>
      <c r="R1571" s="58"/>
      <c r="S1571" s="58"/>
      <c r="T1571" s="58"/>
      <c r="U1571" s="58"/>
      <c r="V1571" s="58"/>
      <c r="W1571" s="58"/>
      <c r="X1571" s="58"/>
      <c r="Y1571" s="58"/>
      <c r="Z1571" s="58"/>
      <c r="AA1571" s="38"/>
      <c r="AB1571" s="38"/>
      <c r="AC1571" s="58"/>
      <c r="AD1571" s="58"/>
      <c r="AE1571" s="58"/>
      <c r="AF1571" s="58"/>
      <c r="AG1571" s="58"/>
      <c r="AH1571" s="58"/>
      <c r="AI1571" s="58"/>
      <c r="AJ1571" s="58"/>
      <c r="AK1571" s="58"/>
      <c r="AL1571" s="58"/>
      <c r="AM1571" s="58"/>
      <c r="AN1571" s="58"/>
      <c r="AO1571" s="58"/>
      <c r="AP1571" s="58"/>
      <c r="AQ1571" s="58"/>
      <c r="AR1571" s="58"/>
      <c r="AS1571" s="58"/>
      <c r="AT1571" s="58"/>
      <c r="AU1571" s="58"/>
      <c r="AV1571" s="58"/>
      <c r="AW1571" s="58"/>
    </row>
    <row r="1572" spans="2:49">
      <c r="B1572" s="58"/>
      <c r="C1572" s="58"/>
      <c r="D1572" s="58"/>
      <c r="E1572" s="58"/>
      <c r="F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  <c r="Q1572" s="58"/>
      <c r="R1572" s="58"/>
      <c r="S1572" s="58"/>
      <c r="T1572" s="58"/>
      <c r="U1572" s="58"/>
      <c r="V1572" s="58"/>
      <c r="W1572" s="58"/>
      <c r="X1572" s="58"/>
      <c r="Y1572" s="58"/>
      <c r="Z1572" s="58"/>
      <c r="AA1572" s="38"/>
      <c r="AB1572" s="38"/>
      <c r="AC1572" s="58"/>
      <c r="AD1572" s="58"/>
      <c r="AE1572" s="58"/>
      <c r="AF1572" s="58"/>
      <c r="AG1572" s="58"/>
      <c r="AH1572" s="58"/>
      <c r="AI1572" s="58"/>
      <c r="AJ1572" s="58"/>
      <c r="AK1572" s="58"/>
      <c r="AL1572" s="58"/>
      <c r="AM1572" s="58"/>
      <c r="AN1572" s="58"/>
      <c r="AO1572" s="58"/>
      <c r="AP1572" s="58"/>
      <c r="AQ1572" s="58"/>
      <c r="AR1572" s="58"/>
      <c r="AS1572" s="58"/>
      <c r="AT1572" s="58"/>
      <c r="AU1572" s="58"/>
      <c r="AV1572" s="58"/>
      <c r="AW1572" s="58"/>
    </row>
    <row r="1573" spans="2:49">
      <c r="B1573" s="58"/>
      <c r="C1573" s="58"/>
      <c r="D1573" s="58"/>
      <c r="E1573" s="58"/>
      <c r="F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  <c r="Q1573" s="58"/>
      <c r="R1573" s="58"/>
      <c r="S1573" s="58"/>
      <c r="T1573" s="58"/>
      <c r="U1573" s="58"/>
      <c r="V1573" s="58"/>
      <c r="W1573" s="58"/>
      <c r="X1573" s="58"/>
      <c r="Y1573" s="58"/>
      <c r="Z1573" s="58"/>
      <c r="AA1573" s="38"/>
      <c r="AB1573" s="38"/>
      <c r="AC1573" s="58"/>
      <c r="AD1573" s="58"/>
      <c r="AE1573" s="58"/>
      <c r="AF1573" s="58"/>
      <c r="AG1573" s="58"/>
      <c r="AH1573" s="58"/>
      <c r="AI1573" s="58"/>
      <c r="AJ1573" s="58"/>
      <c r="AK1573" s="58"/>
      <c r="AL1573" s="58"/>
      <c r="AM1573" s="58"/>
      <c r="AN1573" s="58"/>
      <c r="AO1573" s="58"/>
      <c r="AP1573" s="58"/>
      <c r="AQ1573" s="58"/>
      <c r="AR1573" s="58"/>
      <c r="AS1573" s="58"/>
      <c r="AT1573" s="58"/>
      <c r="AU1573" s="58"/>
      <c r="AV1573" s="58"/>
      <c r="AW1573" s="58"/>
    </row>
    <row r="1574" spans="2:49">
      <c r="B1574" s="58"/>
      <c r="C1574" s="58"/>
      <c r="D1574" s="58"/>
      <c r="E1574" s="58"/>
      <c r="F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  <c r="Q1574" s="58"/>
      <c r="R1574" s="58"/>
      <c r="S1574" s="58"/>
      <c r="T1574" s="58"/>
      <c r="U1574" s="58"/>
      <c r="V1574" s="58"/>
      <c r="W1574" s="58"/>
      <c r="X1574" s="58"/>
      <c r="Y1574" s="58"/>
      <c r="Z1574" s="58"/>
      <c r="AA1574" s="38"/>
      <c r="AB1574" s="38"/>
      <c r="AC1574" s="58"/>
      <c r="AD1574" s="58"/>
      <c r="AE1574" s="58"/>
      <c r="AF1574" s="58"/>
      <c r="AG1574" s="58"/>
      <c r="AH1574" s="58"/>
      <c r="AI1574" s="58"/>
      <c r="AJ1574" s="58"/>
      <c r="AK1574" s="58"/>
      <c r="AL1574" s="58"/>
      <c r="AM1574" s="58"/>
      <c r="AN1574" s="58"/>
      <c r="AO1574" s="58"/>
      <c r="AP1574" s="58"/>
      <c r="AQ1574" s="58"/>
      <c r="AR1574" s="58"/>
      <c r="AS1574" s="58"/>
      <c r="AT1574" s="58"/>
      <c r="AU1574" s="58"/>
      <c r="AV1574" s="58"/>
      <c r="AW1574" s="58"/>
    </row>
    <row r="1575" spans="2:49">
      <c r="B1575" s="58"/>
      <c r="C1575" s="58"/>
      <c r="D1575" s="58"/>
      <c r="E1575" s="58"/>
      <c r="F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  <c r="Q1575" s="58"/>
      <c r="R1575" s="58"/>
      <c r="S1575" s="58"/>
      <c r="T1575" s="58"/>
      <c r="U1575" s="58"/>
      <c r="V1575" s="58"/>
      <c r="W1575" s="58"/>
      <c r="X1575" s="58"/>
      <c r="Y1575" s="58"/>
      <c r="Z1575" s="58"/>
      <c r="AA1575" s="38"/>
      <c r="AB1575" s="38"/>
      <c r="AC1575" s="58"/>
      <c r="AD1575" s="58"/>
      <c r="AE1575" s="58"/>
      <c r="AF1575" s="58"/>
      <c r="AG1575" s="58"/>
      <c r="AH1575" s="58"/>
      <c r="AI1575" s="58"/>
      <c r="AJ1575" s="58"/>
      <c r="AK1575" s="58"/>
      <c r="AL1575" s="58"/>
      <c r="AM1575" s="58"/>
      <c r="AN1575" s="58"/>
      <c r="AO1575" s="58"/>
      <c r="AP1575" s="58"/>
      <c r="AQ1575" s="58"/>
      <c r="AR1575" s="58"/>
      <c r="AS1575" s="58"/>
      <c r="AT1575" s="58"/>
      <c r="AU1575" s="58"/>
      <c r="AV1575" s="58"/>
      <c r="AW1575" s="58"/>
    </row>
    <row r="1576" spans="2:49">
      <c r="B1576" s="58"/>
      <c r="C1576" s="58"/>
      <c r="D1576" s="58"/>
      <c r="E1576" s="58"/>
      <c r="F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  <c r="Q1576" s="58"/>
      <c r="R1576" s="58"/>
      <c r="S1576" s="58"/>
      <c r="T1576" s="58"/>
      <c r="U1576" s="58"/>
      <c r="V1576" s="58"/>
      <c r="W1576" s="58"/>
      <c r="X1576" s="58"/>
      <c r="Y1576" s="58"/>
      <c r="Z1576" s="58"/>
      <c r="AA1576" s="38"/>
      <c r="AB1576" s="38"/>
      <c r="AC1576" s="58"/>
      <c r="AD1576" s="58"/>
      <c r="AE1576" s="58"/>
      <c r="AF1576" s="58"/>
      <c r="AG1576" s="58"/>
      <c r="AH1576" s="58"/>
      <c r="AI1576" s="58"/>
      <c r="AJ1576" s="58"/>
      <c r="AK1576" s="58"/>
      <c r="AL1576" s="58"/>
      <c r="AM1576" s="58"/>
      <c r="AN1576" s="58"/>
      <c r="AO1576" s="58"/>
      <c r="AP1576" s="58"/>
      <c r="AQ1576" s="58"/>
      <c r="AR1576" s="58"/>
      <c r="AS1576" s="58"/>
      <c r="AT1576" s="58"/>
      <c r="AU1576" s="58"/>
      <c r="AV1576" s="58"/>
      <c r="AW1576" s="58"/>
    </row>
    <row r="1577" spans="2:49">
      <c r="B1577" s="58"/>
      <c r="C1577" s="58"/>
      <c r="D1577" s="58"/>
      <c r="E1577" s="58"/>
      <c r="F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  <c r="Q1577" s="58"/>
      <c r="R1577" s="58"/>
      <c r="S1577" s="58"/>
      <c r="T1577" s="58"/>
      <c r="U1577" s="58"/>
      <c r="V1577" s="58"/>
      <c r="W1577" s="58"/>
      <c r="X1577" s="58"/>
      <c r="Y1577" s="58"/>
      <c r="Z1577" s="58"/>
      <c r="AA1577" s="38"/>
      <c r="AB1577" s="38"/>
      <c r="AC1577" s="58"/>
      <c r="AD1577" s="58"/>
      <c r="AE1577" s="58"/>
      <c r="AF1577" s="58"/>
      <c r="AG1577" s="58"/>
      <c r="AH1577" s="58"/>
      <c r="AI1577" s="58"/>
      <c r="AJ1577" s="58"/>
      <c r="AK1577" s="58"/>
      <c r="AL1577" s="58"/>
      <c r="AM1577" s="58"/>
      <c r="AN1577" s="58"/>
      <c r="AO1577" s="58"/>
      <c r="AP1577" s="58"/>
      <c r="AQ1577" s="58"/>
      <c r="AR1577" s="58"/>
      <c r="AS1577" s="58"/>
      <c r="AT1577" s="58"/>
      <c r="AU1577" s="58"/>
      <c r="AV1577" s="58"/>
      <c r="AW1577" s="58"/>
    </row>
    <row r="1578" spans="2:49">
      <c r="B1578" s="58"/>
      <c r="C1578" s="58"/>
      <c r="D1578" s="58"/>
      <c r="E1578" s="58"/>
      <c r="F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  <c r="Q1578" s="58"/>
      <c r="R1578" s="58"/>
      <c r="S1578" s="58"/>
      <c r="T1578" s="58"/>
      <c r="U1578" s="58"/>
      <c r="V1578" s="58"/>
      <c r="W1578" s="58"/>
      <c r="X1578" s="58"/>
      <c r="Y1578" s="58"/>
      <c r="Z1578" s="58"/>
      <c r="AA1578" s="38"/>
      <c r="AB1578" s="38"/>
      <c r="AC1578" s="58"/>
      <c r="AD1578" s="58"/>
      <c r="AE1578" s="58"/>
      <c r="AF1578" s="58"/>
      <c r="AG1578" s="58"/>
      <c r="AH1578" s="58"/>
      <c r="AI1578" s="58"/>
      <c r="AJ1578" s="58"/>
      <c r="AK1578" s="58"/>
      <c r="AL1578" s="58"/>
      <c r="AM1578" s="58"/>
      <c r="AN1578" s="58"/>
      <c r="AO1578" s="58"/>
      <c r="AP1578" s="58"/>
      <c r="AQ1578" s="58"/>
      <c r="AR1578" s="58"/>
      <c r="AS1578" s="58"/>
      <c r="AT1578" s="58"/>
      <c r="AU1578" s="58"/>
      <c r="AV1578" s="58"/>
      <c r="AW1578" s="58"/>
    </row>
    <row r="1579" spans="2:49">
      <c r="B1579" s="58"/>
      <c r="C1579" s="58"/>
      <c r="D1579" s="58"/>
      <c r="E1579" s="58"/>
      <c r="F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  <c r="Q1579" s="58"/>
      <c r="R1579" s="58"/>
      <c r="S1579" s="58"/>
      <c r="T1579" s="58"/>
      <c r="U1579" s="58"/>
      <c r="V1579" s="58"/>
      <c r="W1579" s="58"/>
      <c r="X1579" s="58"/>
      <c r="Y1579" s="58"/>
      <c r="Z1579" s="58"/>
      <c r="AA1579" s="38"/>
      <c r="AB1579" s="38"/>
      <c r="AC1579" s="58"/>
      <c r="AD1579" s="58"/>
      <c r="AE1579" s="58"/>
      <c r="AF1579" s="58"/>
      <c r="AG1579" s="58"/>
      <c r="AH1579" s="58"/>
      <c r="AI1579" s="58"/>
      <c r="AJ1579" s="58"/>
      <c r="AK1579" s="58"/>
      <c r="AL1579" s="58"/>
      <c r="AM1579" s="58"/>
      <c r="AN1579" s="58"/>
      <c r="AO1579" s="58"/>
      <c r="AP1579" s="58"/>
      <c r="AQ1579" s="58"/>
      <c r="AR1579" s="58"/>
      <c r="AS1579" s="58"/>
      <c r="AT1579" s="58"/>
      <c r="AU1579" s="58"/>
      <c r="AV1579" s="58"/>
      <c r="AW1579" s="58"/>
    </row>
    <row r="1580" spans="2:49">
      <c r="B1580" s="58"/>
      <c r="C1580" s="58"/>
      <c r="D1580" s="58"/>
      <c r="E1580" s="58"/>
      <c r="F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  <c r="Q1580" s="58"/>
      <c r="R1580" s="58"/>
      <c r="S1580" s="58"/>
      <c r="T1580" s="58"/>
      <c r="U1580" s="58"/>
      <c r="V1580" s="58"/>
      <c r="W1580" s="58"/>
      <c r="X1580" s="58"/>
      <c r="Y1580" s="58"/>
      <c r="Z1580" s="58"/>
      <c r="AA1580" s="38"/>
      <c r="AB1580" s="38"/>
      <c r="AC1580" s="58"/>
      <c r="AD1580" s="58"/>
      <c r="AE1580" s="58"/>
      <c r="AF1580" s="58"/>
      <c r="AG1580" s="58"/>
      <c r="AH1580" s="58"/>
      <c r="AI1580" s="58"/>
      <c r="AJ1580" s="58"/>
      <c r="AK1580" s="58"/>
      <c r="AL1580" s="58"/>
      <c r="AM1580" s="58"/>
      <c r="AN1580" s="58"/>
      <c r="AO1580" s="58"/>
      <c r="AP1580" s="58"/>
      <c r="AQ1580" s="58"/>
      <c r="AR1580" s="58"/>
      <c r="AS1580" s="58"/>
      <c r="AT1580" s="58"/>
      <c r="AU1580" s="58"/>
      <c r="AV1580" s="58"/>
      <c r="AW1580" s="58"/>
    </row>
    <row r="1581" spans="2:49">
      <c r="B1581" s="58"/>
      <c r="C1581" s="58"/>
      <c r="D1581" s="58"/>
      <c r="E1581" s="58"/>
      <c r="F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  <c r="Q1581" s="58"/>
      <c r="R1581" s="58"/>
      <c r="S1581" s="58"/>
      <c r="T1581" s="58"/>
      <c r="U1581" s="58"/>
      <c r="V1581" s="58"/>
      <c r="W1581" s="58"/>
      <c r="X1581" s="58"/>
      <c r="Y1581" s="58"/>
      <c r="Z1581" s="58"/>
      <c r="AA1581" s="38"/>
      <c r="AB1581" s="38"/>
      <c r="AC1581" s="58"/>
      <c r="AD1581" s="58"/>
      <c r="AE1581" s="58"/>
      <c r="AF1581" s="58"/>
      <c r="AG1581" s="58"/>
      <c r="AH1581" s="58"/>
      <c r="AI1581" s="58"/>
      <c r="AJ1581" s="58"/>
      <c r="AK1581" s="58"/>
      <c r="AL1581" s="58"/>
      <c r="AM1581" s="58"/>
      <c r="AN1581" s="58"/>
      <c r="AO1581" s="58"/>
      <c r="AP1581" s="58"/>
      <c r="AQ1581" s="58"/>
      <c r="AR1581" s="58"/>
      <c r="AS1581" s="58"/>
      <c r="AT1581" s="58"/>
      <c r="AU1581" s="58"/>
      <c r="AV1581" s="58"/>
      <c r="AW1581" s="58"/>
    </row>
    <row r="1582" spans="2:49">
      <c r="B1582" s="58"/>
      <c r="C1582" s="58"/>
      <c r="D1582" s="58"/>
      <c r="E1582" s="58"/>
      <c r="F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  <c r="Q1582" s="58"/>
      <c r="R1582" s="58"/>
      <c r="S1582" s="58"/>
      <c r="T1582" s="58"/>
      <c r="U1582" s="58"/>
      <c r="V1582" s="58"/>
      <c r="W1582" s="58"/>
      <c r="X1582" s="58"/>
      <c r="Y1582" s="58"/>
      <c r="Z1582" s="58"/>
      <c r="AA1582" s="38"/>
      <c r="AB1582" s="38"/>
      <c r="AC1582" s="58"/>
      <c r="AD1582" s="58"/>
      <c r="AE1582" s="58"/>
      <c r="AF1582" s="58"/>
      <c r="AG1582" s="58"/>
      <c r="AH1582" s="58"/>
      <c r="AI1582" s="58"/>
      <c r="AJ1582" s="58"/>
      <c r="AK1582" s="58"/>
      <c r="AL1582" s="58"/>
      <c r="AM1582" s="58"/>
      <c r="AN1582" s="58"/>
      <c r="AO1582" s="58"/>
      <c r="AP1582" s="58"/>
      <c r="AQ1582" s="58"/>
      <c r="AR1582" s="58"/>
      <c r="AS1582" s="58"/>
      <c r="AT1582" s="58"/>
      <c r="AU1582" s="58"/>
      <c r="AV1582" s="58"/>
      <c r="AW1582" s="58"/>
    </row>
    <row r="1583" spans="2:49">
      <c r="B1583" s="58"/>
      <c r="C1583" s="58"/>
      <c r="D1583" s="58"/>
      <c r="E1583" s="58"/>
      <c r="F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  <c r="Q1583" s="58"/>
      <c r="R1583" s="58"/>
      <c r="S1583" s="58"/>
      <c r="T1583" s="58"/>
      <c r="U1583" s="58"/>
      <c r="V1583" s="58"/>
      <c r="W1583" s="58"/>
      <c r="X1583" s="58"/>
      <c r="Y1583" s="58"/>
      <c r="Z1583" s="58"/>
      <c r="AA1583" s="38"/>
      <c r="AB1583" s="38"/>
      <c r="AC1583" s="58"/>
      <c r="AD1583" s="58"/>
      <c r="AE1583" s="58"/>
      <c r="AF1583" s="58"/>
      <c r="AG1583" s="58"/>
      <c r="AH1583" s="58"/>
      <c r="AI1583" s="58"/>
      <c r="AJ1583" s="58"/>
      <c r="AK1583" s="58"/>
      <c r="AL1583" s="58"/>
      <c r="AM1583" s="58"/>
      <c r="AN1583" s="58"/>
      <c r="AO1583" s="58"/>
      <c r="AP1583" s="58"/>
      <c r="AQ1583" s="58"/>
      <c r="AR1583" s="58"/>
      <c r="AS1583" s="58"/>
      <c r="AT1583" s="58"/>
      <c r="AU1583" s="58"/>
      <c r="AV1583" s="58"/>
      <c r="AW1583" s="58"/>
    </row>
    <row r="1584" spans="2:49">
      <c r="B1584" s="58"/>
      <c r="C1584" s="58"/>
      <c r="D1584" s="58"/>
      <c r="E1584" s="58"/>
      <c r="F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  <c r="Q1584" s="58"/>
      <c r="R1584" s="58"/>
      <c r="S1584" s="58"/>
      <c r="T1584" s="58"/>
      <c r="U1584" s="58"/>
      <c r="V1584" s="58"/>
      <c r="W1584" s="58"/>
      <c r="X1584" s="58"/>
      <c r="Y1584" s="58"/>
      <c r="Z1584" s="58"/>
      <c r="AA1584" s="38"/>
      <c r="AB1584" s="38"/>
      <c r="AC1584" s="58"/>
      <c r="AD1584" s="58"/>
      <c r="AE1584" s="58"/>
      <c r="AF1584" s="58"/>
      <c r="AG1584" s="58"/>
      <c r="AH1584" s="58"/>
      <c r="AI1584" s="58"/>
      <c r="AJ1584" s="58"/>
      <c r="AK1584" s="58"/>
      <c r="AL1584" s="58"/>
      <c r="AM1584" s="58"/>
      <c r="AN1584" s="58"/>
      <c r="AO1584" s="58"/>
      <c r="AP1584" s="58"/>
      <c r="AQ1584" s="58"/>
      <c r="AR1584" s="58"/>
      <c r="AS1584" s="58"/>
      <c r="AT1584" s="58"/>
      <c r="AU1584" s="58"/>
      <c r="AV1584" s="58"/>
      <c r="AW1584" s="58"/>
    </row>
    <row r="1585" spans="2:49">
      <c r="B1585" s="58"/>
      <c r="C1585" s="58"/>
      <c r="D1585" s="58"/>
      <c r="E1585" s="58"/>
      <c r="F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  <c r="Q1585" s="58"/>
      <c r="R1585" s="58"/>
      <c r="S1585" s="58"/>
      <c r="T1585" s="58"/>
      <c r="U1585" s="58"/>
      <c r="V1585" s="58"/>
      <c r="W1585" s="58"/>
      <c r="X1585" s="58"/>
      <c r="Y1585" s="58"/>
      <c r="Z1585" s="58"/>
      <c r="AA1585" s="38"/>
      <c r="AB1585" s="38"/>
      <c r="AC1585" s="58"/>
      <c r="AD1585" s="58"/>
      <c r="AE1585" s="58"/>
      <c r="AF1585" s="58"/>
      <c r="AG1585" s="58"/>
      <c r="AH1585" s="58"/>
      <c r="AI1585" s="58"/>
      <c r="AJ1585" s="58"/>
      <c r="AK1585" s="58"/>
      <c r="AL1585" s="58"/>
      <c r="AM1585" s="58"/>
      <c r="AN1585" s="58"/>
      <c r="AO1585" s="58"/>
      <c r="AP1585" s="58"/>
      <c r="AQ1585" s="58"/>
      <c r="AR1585" s="58"/>
      <c r="AS1585" s="58"/>
      <c r="AT1585" s="58"/>
      <c r="AU1585" s="58"/>
      <c r="AV1585" s="58"/>
      <c r="AW1585" s="58"/>
    </row>
    <row r="1586" spans="2:49">
      <c r="B1586" s="58"/>
      <c r="C1586" s="58"/>
      <c r="D1586" s="58"/>
      <c r="E1586" s="58"/>
      <c r="F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  <c r="Q1586" s="58"/>
      <c r="R1586" s="58"/>
      <c r="S1586" s="58"/>
      <c r="T1586" s="58"/>
      <c r="U1586" s="58"/>
      <c r="V1586" s="58"/>
      <c r="W1586" s="58"/>
      <c r="X1586" s="58"/>
      <c r="Y1586" s="58"/>
      <c r="Z1586" s="58"/>
      <c r="AA1586" s="38"/>
      <c r="AB1586" s="38"/>
      <c r="AC1586" s="58"/>
      <c r="AD1586" s="58"/>
      <c r="AE1586" s="58"/>
      <c r="AF1586" s="58"/>
      <c r="AG1586" s="58"/>
      <c r="AH1586" s="58"/>
      <c r="AI1586" s="58"/>
      <c r="AJ1586" s="58"/>
      <c r="AK1586" s="58"/>
      <c r="AL1586" s="58"/>
      <c r="AM1586" s="58"/>
      <c r="AN1586" s="58"/>
      <c r="AO1586" s="58"/>
      <c r="AP1586" s="58"/>
      <c r="AQ1586" s="58"/>
      <c r="AR1586" s="58"/>
      <c r="AS1586" s="58"/>
      <c r="AT1586" s="58"/>
      <c r="AU1586" s="58"/>
      <c r="AV1586" s="58"/>
      <c r="AW1586" s="58"/>
    </row>
    <row r="1587" spans="2:49">
      <c r="B1587" s="58"/>
      <c r="C1587" s="58"/>
      <c r="D1587" s="58"/>
      <c r="E1587" s="58"/>
      <c r="F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  <c r="Q1587" s="58"/>
      <c r="R1587" s="58"/>
      <c r="S1587" s="58"/>
      <c r="T1587" s="58"/>
      <c r="U1587" s="58"/>
      <c r="V1587" s="58"/>
      <c r="W1587" s="58"/>
      <c r="X1587" s="58"/>
      <c r="Y1587" s="58"/>
      <c r="Z1587" s="58"/>
      <c r="AA1587" s="38"/>
      <c r="AB1587" s="38"/>
      <c r="AC1587" s="58"/>
      <c r="AD1587" s="58"/>
      <c r="AE1587" s="58"/>
      <c r="AF1587" s="58"/>
      <c r="AG1587" s="58"/>
      <c r="AH1587" s="58"/>
      <c r="AI1587" s="58"/>
      <c r="AJ1587" s="58"/>
      <c r="AK1587" s="58"/>
      <c r="AL1587" s="58"/>
      <c r="AM1587" s="58"/>
      <c r="AN1587" s="58"/>
      <c r="AO1587" s="58"/>
      <c r="AP1587" s="58"/>
      <c r="AQ1587" s="58"/>
      <c r="AR1587" s="58"/>
      <c r="AS1587" s="58"/>
      <c r="AT1587" s="58"/>
      <c r="AU1587" s="58"/>
      <c r="AV1587" s="58"/>
      <c r="AW1587" s="58"/>
    </row>
    <row r="1588" spans="2:49">
      <c r="B1588" s="58"/>
      <c r="C1588" s="58"/>
      <c r="D1588" s="58"/>
      <c r="E1588" s="58"/>
      <c r="F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  <c r="Q1588" s="58"/>
      <c r="R1588" s="58"/>
      <c r="S1588" s="58"/>
      <c r="T1588" s="58"/>
      <c r="U1588" s="58"/>
      <c r="V1588" s="58"/>
      <c r="W1588" s="58"/>
      <c r="X1588" s="58"/>
      <c r="Y1588" s="58"/>
      <c r="Z1588" s="58"/>
      <c r="AA1588" s="38"/>
      <c r="AB1588" s="38"/>
      <c r="AC1588" s="58"/>
      <c r="AD1588" s="58"/>
      <c r="AE1588" s="58"/>
      <c r="AF1588" s="58"/>
      <c r="AG1588" s="58"/>
      <c r="AH1588" s="58"/>
      <c r="AI1588" s="58"/>
      <c r="AJ1588" s="58"/>
      <c r="AK1588" s="58"/>
      <c r="AL1588" s="58"/>
      <c r="AM1588" s="58"/>
      <c r="AN1588" s="58"/>
      <c r="AO1588" s="58"/>
      <c r="AP1588" s="58"/>
      <c r="AQ1588" s="58"/>
      <c r="AR1588" s="58"/>
      <c r="AS1588" s="58"/>
      <c r="AT1588" s="58"/>
      <c r="AU1588" s="58"/>
      <c r="AV1588" s="58"/>
      <c r="AW1588" s="58"/>
    </row>
    <row r="1589" spans="2:49">
      <c r="B1589" s="58"/>
      <c r="C1589" s="58"/>
      <c r="D1589" s="58"/>
      <c r="E1589" s="58"/>
      <c r="F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  <c r="Q1589" s="58"/>
      <c r="R1589" s="58"/>
      <c r="S1589" s="58"/>
      <c r="T1589" s="58"/>
      <c r="U1589" s="58"/>
      <c r="V1589" s="58"/>
      <c r="W1589" s="58"/>
      <c r="X1589" s="58"/>
      <c r="Y1589" s="58"/>
      <c r="Z1589" s="58"/>
      <c r="AA1589" s="38"/>
      <c r="AB1589" s="38"/>
      <c r="AC1589" s="58"/>
      <c r="AD1589" s="58"/>
      <c r="AE1589" s="58"/>
      <c r="AF1589" s="58"/>
      <c r="AG1589" s="58"/>
      <c r="AH1589" s="58"/>
      <c r="AI1589" s="58"/>
      <c r="AJ1589" s="58"/>
      <c r="AK1589" s="58"/>
      <c r="AL1589" s="58"/>
      <c r="AM1589" s="58"/>
      <c r="AN1589" s="58"/>
      <c r="AO1589" s="58"/>
      <c r="AP1589" s="58"/>
      <c r="AQ1589" s="58"/>
      <c r="AR1589" s="58"/>
      <c r="AS1589" s="58"/>
      <c r="AT1589" s="58"/>
      <c r="AU1589" s="58"/>
      <c r="AV1589" s="58"/>
      <c r="AW1589" s="58"/>
    </row>
    <row r="1590" spans="2:49">
      <c r="B1590" s="58"/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  <c r="Q1590" s="58"/>
      <c r="R1590" s="58"/>
      <c r="S1590" s="58"/>
      <c r="T1590" s="58"/>
      <c r="U1590" s="58"/>
      <c r="V1590" s="58"/>
      <c r="W1590" s="58"/>
      <c r="X1590" s="58"/>
      <c r="Y1590" s="58"/>
      <c r="Z1590" s="58"/>
      <c r="AA1590" s="38"/>
      <c r="AB1590" s="38"/>
      <c r="AC1590" s="58"/>
      <c r="AD1590" s="58"/>
      <c r="AE1590" s="58"/>
      <c r="AF1590" s="58"/>
      <c r="AG1590" s="58"/>
      <c r="AH1590" s="58"/>
      <c r="AI1590" s="58"/>
      <c r="AJ1590" s="58"/>
      <c r="AK1590" s="58"/>
      <c r="AL1590" s="58"/>
      <c r="AM1590" s="58"/>
      <c r="AN1590" s="58"/>
      <c r="AO1590" s="58"/>
      <c r="AP1590" s="58"/>
      <c r="AQ1590" s="58"/>
      <c r="AR1590" s="58"/>
      <c r="AS1590" s="58"/>
      <c r="AT1590" s="58"/>
      <c r="AU1590" s="58"/>
      <c r="AV1590" s="58"/>
      <c r="AW1590" s="58"/>
    </row>
    <row r="1591" spans="2:49">
      <c r="B1591" s="58"/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  <c r="Q1591" s="58"/>
      <c r="R1591" s="58"/>
      <c r="S1591" s="58"/>
      <c r="T1591" s="58"/>
      <c r="U1591" s="58"/>
      <c r="V1591" s="58"/>
      <c r="W1591" s="58"/>
      <c r="X1591" s="58"/>
      <c r="Y1591" s="58"/>
      <c r="Z1591" s="58"/>
      <c r="AA1591" s="38"/>
      <c r="AB1591" s="38"/>
      <c r="AC1591" s="58"/>
      <c r="AD1591" s="58"/>
      <c r="AE1591" s="58"/>
      <c r="AF1591" s="58"/>
      <c r="AG1591" s="58"/>
      <c r="AH1591" s="58"/>
      <c r="AI1591" s="58"/>
      <c r="AJ1591" s="58"/>
      <c r="AK1591" s="58"/>
      <c r="AL1591" s="58"/>
      <c r="AM1591" s="58"/>
      <c r="AN1591" s="58"/>
      <c r="AO1591" s="58"/>
      <c r="AP1591" s="58"/>
      <c r="AQ1591" s="58"/>
      <c r="AR1591" s="58"/>
      <c r="AS1591" s="58"/>
      <c r="AT1591" s="58"/>
      <c r="AU1591" s="58"/>
      <c r="AV1591" s="58"/>
      <c r="AW1591" s="58"/>
    </row>
    <row r="1592" spans="2:49">
      <c r="B1592" s="58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  <c r="Q1592" s="58"/>
      <c r="R1592" s="58"/>
      <c r="S1592" s="58"/>
      <c r="T1592" s="58"/>
      <c r="U1592" s="58"/>
      <c r="V1592" s="58"/>
      <c r="W1592" s="58"/>
      <c r="X1592" s="58"/>
      <c r="Y1592" s="58"/>
      <c r="Z1592" s="58"/>
      <c r="AA1592" s="38"/>
      <c r="AB1592" s="38"/>
      <c r="AC1592" s="58"/>
      <c r="AD1592" s="58"/>
      <c r="AE1592" s="58"/>
      <c r="AF1592" s="58"/>
      <c r="AG1592" s="58"/>
      <c r="AH1592" s="58"/>
      <c r="AI1592" s="58"/>
      <c r="AJ1592" s="58"/>
      <c r="AK1592" s="58"/>
      <c r="AL1592" s="58"/>
      <c r="AM1592" s="58"/>
      <c r="AN1592" s="58"/>
      <c r="AO1592" s="58"/>
      <c r="AP1592" s="58"/>
      <c r="AQ1592" s="58"/>
      <c r="AR1592" s="58"/>
      <c r="AS1592" s="58"/>
      <c r="AT1592" s="58"/>
      <c r="AU1592" s="58"/>
      <c r="AV1592" s="58"/>
      <c r="AW1592" s="58"/>
    </row>
    <row r="1593" spans="2:49">
      <c r="B1593" s="58"/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  <c r="Q1593" s="58"/>
      <c r="R1593" s="58"/>
      <c r="S1593" s="58"/>
      <c r="T1593" s="58"/>
      <c r="U1593" s="58"/>
      <c r="V1593" s="58"/>
      <c r="W1593" s="58"/>
      <c r="X1593" s="58"/>
      <c r="Y1593" s="58"/>
      <c r="Z1593" s="58"/>
      <c r="AA1593" s="38"/>
      <c r="AB1593" s="38"/>
      <c r="AC1593" s="58"/>
      <c r="AD1593" s="58"/>
      <c r="AE1593" s="58"/>
      <c r="AF1593" s="58"/>
      <c r="AG1593" s="58"/>
      <c r="AH1593" s="58"/>
      <c r="AI1593" s="58"/>
      <c r="AJ1593" s="58"/>
      <c r="AK1593" s="58"/>
      <c r="AL1593" s="58"/>
      <c r="AM1593" s="58"/>
      <c r="AN1593" s="58"/>
      <c r="AO1593" s="58"/>
      <c r="AP1593" s="58"/>
      <c r="AQ1593" s="58"/>
      <c r="AR1593" s="58"/>
      <c r="AS1593" s="58"/>
      <c r="AT1593" s="58"/>
      <c r="AU1593" s="58"/>
      <c r="AV1593" s="58"/>
      <c r="AW1593" s="58"/>
    </row>
    <row r="1594" spans="2:49">
      <c r="B1594" s="58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  <c r="Q1594" s="58"/>
      <c r="R1594" s="58"/>
      <c r="S1594" s="58"/>
      <c r="T1594" s="58"/>
      <c r="U1594" s="58"/>
      <c r="V1594" s="58"/>
      <c r="W1594" s="58"/>
      <c r="X1594" s="58"/>
      <c r="Y1594" s="58"/>
      <c r="Z1594" s="58"/>
      <c r="AA1594" s="38"/>
      <c r="AB1594" s="38"/>
      <c r="AC1594" s="58"/>
      <c r="AD1594" s="58"/>
      <c r="AE1594" s="58"/>
      <c r="AF1594" s="58"/>
      <c r="AG1594" s="58"/>
      <c r="AH1594" s="58"/>
      <c r="AI1594" s="58"/>
      <c r="AJ1594" s="58"/>
      <c r="AK1594" s="58"/>
      <c r="AL1594" s="58"/>
      <c r="AM1594" s="58"/>
      <c r="AN1594" s="58"/>
      <c r="AO1594" s="58"/>
      <c r="AP1594" s="58"/>
      <c r="AQ1594" s="58"/>
      <c r="AR1594" s="58"/>
      <c r="AS1594" s="58"/>
      <c r="AT1594" s="58"/>
      <c r="AU1594" s="58"/>
      <c r="AV1594" s="58"/>
      <c r="AW1594" s="58"/>
    </row>
    <row r="1595" spans="2:49">
      <c r="B1595" s="58"/>
      <c r="C1595" s="58"/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  <c r="Q1595" s="58"/>
      <c r="R1595" s="58"/>
      <c r="S1595" s="58"/>
      <c r="T1595" s="58"/>
      <c r="U1595" s="58"/>
      <c r="V1595" s="58"/>
      <c r="W1595" s="58"/>
      <c r="X1595" s="58"/>
      <c r="Y1595" s="58"/>
      <c r="Z1595" s="58"/>
      <c r="AA1595" s="38"/>
      <c r="AB1595" s="38"/>
      <c r="AC1595" s="58"/>
      <c r="AD1595" s="58"/>
      <c r="AE1595" s="58"/>
      <c r="AF1595" s="58"/>
      <c r="AG1595" s="58"/>
      <c r="AH1595" s="58"/>
      <c r="AI1595" s="58"/>
      <c r="AJ1595" s="58"/>
      <c r="AK1595" s="58"/>
      <c r="AL1595" s="58"/>
      <c r="AM1595" s="58"/>
      <c r="AN1595" s="58"/>
      <c r="AO1595" s="58"/>
      <c r="AP1595" s="58"/>
      <c r="AQ1595" s="58"/>
      <c r="AR1595" s="58"/>
      <c r="AS1595" s="58"/>
      <c r="AT1595" s="58"/>
      <c r="AU1595" s="58"/>
      <c r="AV1595" s="58"/>
      <c r="AW1595" s="58"/>
    </row>
    <row r="1596" spans="2:49">
      <c r="B1596" s="58"/>
      <c r="C1596" s="58"/>
      <c r="D1596" s="58"/>
      <c r="E1596" s="58"/>
      <c r="F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  <c r="Q1596" s="58"/>
      <c r="R1596" s="58"/>
      <c r="S1596" s="58"/>
      <c r="T1596" s="58"/>
      <c r="U1596" s="58"/>
      <c r="V1596" s="58"/>
      <c r="W1596" s="58"/>
      <c r="X1596" s="58"/>
      <c r="Y1596" s="58"/>
      <c r="Z1596" s="58"/>
      <c r="AA1596" s="38"/>
      <c r="AB1596" s="38"/>
      <c r="AC1596" s="58"/>
      <c r="AD1596" s="58"/>
      <c r="AE1596" s="58"/>
      <c r="AF1596" s="58"/>
      <c r="AG1596" s="58"/>
      <c r="AH1596" s="58"/>
      <c r="AI1596" s="58"/>
      <c r="AJ1596" s="58"/>
      <c r="AK1596" s="58"/>
      <c r="AL1596" s="58"/>
      <c r="AM1596" s="58"/>
      <c r="AN1596" s="58"/>
      <c r="AO1596" s="58"/>
      <c r="AP1596" s="58"/>
      <c r="AQ1596" s="58"/>
      <c r="AR1596" s="58"/>
      <c r="AS1596" s="58"/>
      <c r="AT1596" s="58"/>
      <c r="AU1596" s="58"/>
      <c r="AV1596" s="58"/>
      <c r="AW1596" s="58"/>
    </row>
    <row r="1597" spans="2:49">
      <c r="B1597" s="58"/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  <c r="Q1597" s="58"/>
      <c r="R1597" s="58"/>
      <c r="S1597" s="58"/>
      <c r="T1597" s="58"/>
      <c r="U1597" s="58"/>
      <c r="V1597" s="58"/>
      <c r="W1597" s="58"/>
      <c r="X1597" s="58"/>
      <c r="Y1597" s="58"/>
      <c r="Z1597" s="58"/>
      <c r="AA1597" s="38"/>
      <c r="AB1597" s="38"/>
      <c r="AC1597" s="58"/>
      <c r="AD1597" s="58"/>
      <c r="AE1597" s="58"/>
      <c r="AF1597" s="58"/>
      <c r="AG1597" s="58"/>
      <c r="AH1597" s="58"/>
      <c r="AI1597" s="58"/>
      <c r="AJ1597" s="58"/>
      <c r="AK1597" s="58"/>
      <c r="AL1597" s="58"/>
      <c r="AM1597" s="58"/>
      <c r="AN1597" s="58"/>
      <c r="AO1597" s="58"/>
      <c r="AP1597" s="58"/>
      <c r="AQ1597" s="58"/>
      <c r="AR1597" s="58"/>
      <c r="AS1597" s="58"/>
      <c r="AT1597" s="58"/>
      <c r="AU1597" s="58"/>
      <c r="AV1597" s="58"/>
      <c r="AW1597" s="58"/>
    </row>
    <row r="1598" spans="2:49">
      <c r="B1598" s="58"/>
      <c r="C1598" s="58"/>
      <c r="D1598" s="58"/>
      <c r="E1598" s="58"/>
      <c r="F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  <c r="Q1598" s="58"/>
      <c r="R1598" s="58"/>
      <c r="S1598" s="58"/>
      <c r="T1598" s="58"/>
      <c r="U1598" s="58"/>
      <c r="V1598" s="58"/>
      <c r="W1598" s="58"/>
      <c r="X1598" s="58"/>
      <c r="Y1598" s="58"/>
      <c r="Z1598" s="58"/>
      <c r="AA1598" s="38"/>
      <c r="AB1598" s="38"/>
      <c r="AC1598" s="58"/>
      <c r="AD1598" s="58"/>
      <c r="AE1598" s="58"/>
      <c r="AF1598" s="58"/>
      <c r="AG1598" s="58"/>
      <c r="AH1598" s="58"/>
      <c r="AI1598" s="58"/>
      <c r="AJ1598" s="58"/>
      <c r="AK1598" s="58"/>
      <c r="AL1598" s="58"/>
      <c r="AM1598" s="58"/>
      <c r="AN1598" s="58"/>
      <c r="AO1598" s="58"/>
      <c r="AP1598" s="58"/>
      <c r="AQ1598" s="58"/>
      <c r="AR1598" s="58"/>
      <c r="AS1598" s="58"/>
      <c r="AT1598" s="58"/>
      <c r="AU1598" s="58"/>
      <c r="AV1598" s="58"/>
      <c r="AW1598" s="58"/>
    </row>
    <row r="1599" spans="2:49">
      <c r="B1599" s="58"/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  <c r="Q1599" s="58"/>
      <c r="R1599" s="58"/>
      <c r="S1599" s="58"/>
      <c r="T1599" s="58"/>
      <c r="U1599" s="58"/>
      <c r="V1599" s="58"/>
      <c r="W1599" s="58"/>
      <c r="X1599" s="58"/>
      <c r="Y1599" s="58"/>
      <c r="Z1599" s="58"/>
      <c r="AA1599" s="38"/>
      <c r="AB1599" s="38"/>
      <c r="AC1599" s="58"/>
      <c r="AD1599" s="58"/>
      <c r="AE1599" s="58"/>
      <c r="AF1599" s="58"/>
      <c r="AG1599" s="58"/>
      <c r="AH1599" s="58"/>
      <c r="AI1599" s="58"/>
      <c r="AJ1599" s="58"/>
      <c r="AK1599" s="58"/>
      <c r="AL1599" s="58"/>
      <c r="AM1599" s="58"/>
      <c r="AN1599" s="58"/>
      <c r="AO1599" s="58"/>
      <c r="AP1599" s="58"/>
      <c r="AQ1599" s="58"/>
      <c r="AR1599" s="58"/>
      <c r="AS1599" s="58"/>
      <c r="AT1599" s="58"/>
      <c r="AU1599" s="58"/>
      <c r="AV1599" s="58"/>
      <c r="AW1599" s="58"/>
    </row>
    <row r="1600" spans="2:49">
      <c r="B1600" s="58"/>
      <c r="C1600" s="58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  <c r="Q1600" s="58"/>
      <c r="R1600" s="58"/>
      <c r="S1600" s="58"/>
      <c r="T1600" s="58"/>
      <c r="U1600" s="58"/>
      <c r="V1600" s="58"/>
      <c r="W1600" s="58"/>
      <c r="X1600" s="58"/>
      <c r="Y1600" s="58"/>
      <c r="Z1600" s="58"/>
      <c r="AA1600" s="38"/>
      <c r="AB1600" s="38"/>
      <c r="AC1600" s="58"/>
      <c r="AD1600" s="58"/>
      <c r="AE1600" s="58"/>
      <c r="AF1600" s="58"/>
      <c r="AG1600" s="58"/>
      <c r="AH1600" s="58"/>
      <c r="AI1600" s="58"/>
      <c r="AJ1600" s="58"/>
      <c r="AK1600" s="58"/>
      <c r="AL1600" s="58"/>
      <c r="AM1600" s="58"/>
      <c r="AN1600" s="58"/>
      <c r="AO1600" s="58"/>
      <c r="AP1600" s="58"/>
      <c r="AQ1600" s="58"/>
      <c r="AR1600" s="58"/>
      <c r="AS1600" s="58"/>
      <c r="AT1600" s="58"/>
      <c r="AU1600" s="58"/>
      <c r="AV1600" s="58"/>
      <c r="AW1600" s="58"/>
    </row>
    <row r="1601" spans="2:49">
      <c r="B1601" s="58"/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  <c r="AA1601" s="38"/>
      <c r="AB1601" s="38"/>
      <c r="AC1601" s="58"/>
      <c r="AD1601" s="58"/>
      <c r="AE1601" s="58"/>
      <c r="AF1601" s="58"/>
      <c r="AG1601" s="58"/>
      <c r="AH1601" s="58"/>
      <c r="AI1601" s="58"/>
      <c r="AJ1601" s="58"/>
      <c r="AK1601" s="58"/>
      <c r="AL1601" s="58"/>
      <c r="AM1601" s="58"/>
      <c r="AN1601" s="58"/>
      <c r="AO1601" s="58"/>
      <c r="AP1601" s="58"/>
      <c r="AQ1601" s="58"/>
      <c r="AR1601" s="58"/>
      <c r="AS1601" s="58"/>
      <c r="AT1601" s="58"/>
      <c r="AU1601" s="58"/>
      <c r="AV1601" s="58"/>
      <c r="AW1601" s="58"/>
    </row>
    <row r="1602" spans="2:49">
      <c r="B1602" s="58"/>
      <c r="C1602" s="58"/>
      <c r="D1602" s="58"/>
      <c r="E1602" s="58"/>
      <c r="F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  <c r="Q1602" s="58"/>
      <c r="R1602" s="58"/>
      <c r="S1602" s="58"/>
      <c r="T1602" s="58"/>
      <c r="U1602" s="58"/>
      <c r="V1602" s="58"/>
      <c r="W1602" s="58"/>
      <c r="X1602" s="58"/>
      <c r="Y1602" s="58"/>
      <c r="Z1602" s="58"/>
      <c r="AA1602" s="38"/>
      <c r="AB1602" s="38"/>
      <c r="AC1602" s="58"/>
      <c r="AD1602" s="58"/>
      <c r="AE1602" s="58"/>
      <c r="AF1602" s="58"/>
      <c r="AG1602" s="58"/>
      <c r="AH1602" s="58"/>
      <c r="AI1602" s="58"/>
      <c r="AJ1602" s="58"/>
      <c r="AK1602" s="58"/>
      <c r="AL1602" s="58"/>
      <c r="AM1602" s="58"/>
      <c r="AN1602" s="58"/>
      <c r="AO1602" s="58"/>
      <c r="AP1602" s="58"/>
      <c r="AQ1602" s="58"/>
      <c r="AR1602" s="58"/>
      <c r="AS1602" s="58"/>
      <c r="AT1602" s="58"/>
      <c r="AU1602" s="58"/>
      <c r="AV1602" s="58"/>
      <c r="AW1602" s="58"/>
    </row>
    <row r="1603" spans="2:49">
      <c r="B1603" s="58"/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  <c r="Q1603" s="58"/>
      <c r="R1603" s="58"/>
      <c r="S1603" s="58"/>
      <c r="T1603" s="58"/>
      <c r="U1603" s="58"/>
      <c r="V1603" s="58"/>
      <c r="W1603" s="58"/>
      <c r="X1603" s="58"/>
      <c r="Y1603" s="58"/>
      <c r="Z1603" s="58"/>
      <c r="AA1603" s="38"/>
      <c r="AB1603" s="38"/>
      <c r="AC1603" s="58"/>
      <c r="AD1603" s="58"/>
      <c r="AE1603" s="58"/>
      <c r="AF1603" s="58"/>
      <c r="AG1603" s="58"/>
      <c r="AH1603" s="58"/>
      <c r="AI1603" s="58"/>
      <c r="AJ1603" s="58"/>
      <c r="AK1603" s="58"/>
      <c r="AL1603" s="58"/>
      <c r="AM1603" s="58"/>
      <c r="AN1603" s="58"/>
      <c r="AO1603" s="58"/>
      <c r="AP1603" s="58"/>
      <c r="AQ1603" s="58"/>
      <c r="AR1603" s="58"/>
      <c r="AS1603" s="58"/>
      <c r="AT1603" s="58"/>
      <c r="AU1603" s="58"/>
      <c r="AV1603" s="58"/>
      <c r="AW1603" s="58"/>
    </row>
    <row r="1604" spans="2:49">
      <c r="B1604" s="58"/>
      <c r="C1604" s="58"/>
      <c r="D1604" s="58"/>
      <c r="E1604" s="58"/>
      <c r="F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  <c r="Q1604" s="58"/>
      <c r="R1604" s="58"/>
      <c r="S1604" s="58"/>
      <c r="T1604" s="58"/>
      <c r="U1604" s="58"/>
      <c r="V1604" s="58"/>
      <c r="W1604" s="58"/>
      <c r="X1604" s="58"/>
      <c r="Y1604" s="58"/>
      <c r="Z1604" s="58"/>
      <c r="AA1604" s="38"/>
      <c r="AB1604" s="38"/>
      <c r="AC1604" s="58"/>
      <c r="AD1604" s="58"/>
      <c r="AE1604" s="58"/>
      <c r="AF1604" s="58"/>
      <c r="AG1604" s="58"/>
      <c r="AH1604" s="58"/>
      <c r="AI1604" s="58"/>
      <c r="AJ1604" s="58"/>
      <c r="AK1604" s="58"/>
      <c r="AL1604" s="58"/>
      <c r="AM1604" s="58"/>
      <c r="AN1604" s="58"/>
      <c r="AO1604" s="58"/>
      <c r="AP1604" s="58"/>
      <c r="AQ1604" s="58"/>
      <c r="AR1604" s="58"/>
      <c r="AS1604" s="58"/>
      <c r="AT1604" s="58"/>
      <c r="AU1604" s="58"/>
      <c r="AV1604" s="58"/>
      <c r="AW1604" s="58"/>
    </row>
    <row r="1605" spans="2:49">
      <c r="B1605" s="58"/>
      <c r="C1605" s="58"/>
      <c r="D1605" s="58"/>
      <c r="E1605" s="58"/>
      <c r="F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  <c r="Q1605" s="58"/>
      <c r="R1605" s="58"/>
      <c r="S1605" s="58"/>
      <c r="T1605" s="58"/>
      <c r="U1605" s="58"/>
      <c r="V1605" s="58"/>
      <c r="W1605" s="58"/>
      <c r="X1605" s="58"/>
      <c r="Y1605" s="58"/>
      <c r="Z1605" s="58"/>
      <c r="AA1605" s="38"/>
      <c r="AB1605" s="38"/>
      <c r="AC1605" s="58"/>
      <c r="AD1605" s="58"/>
      <c r="AE1605" s="58"/>
      <c r="AF1605" s="58"/>
      <c r="AG1605" s="58"/>
      <c r="AH1605" s="58"/>
      <c r="AI1605" s="58"/>
      <c r="AJ1605" s="58"/>
      <c r="AK1605" s="58"/>
      <c r="AL1605" s="58"/>
      <c r="AM1605" s="58"/>
      <c r="AN1605" s="58"/>
      <c r="AO1605" s="58"/>
      <c r="AP1605" s="58"/>
      <c r="AQ1605" s="58"/>
      <c r="AR1605" s="58"/>
      <c r="AS1605" s="58"/>
      <c r="AT1605" s="58"/>
      <c r="AU1605" s="58"/>
      <c r="AV1605" s="58"/>
      <c r="AW1605" s="58"/>
    </row>
    <row r="1606" spans="2:49">
      <c r="B1606" s="58"/>
      <c r="C1606" s="58"/>
      <c r="D1606" s="58"/>
      <c r="E1606" s="58"/>
      <c r="F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  <c r="Q1606" s="58"/>
      <c r="R1606" s="58"/>
      <c r="S1606" s="58"/>
      <c r="T1606" s="58"/>
      <c r="U1606" s="58"/>
      <c r="V1606" s="58"/>
      <c r="W1606" s="58"/>
      <c r="X1606" s="58"/>
      <c r="Y1606" s="58"/>
      <c r="Z1606" s="58"/>
      <c r="AA1606" s="38"/>
      <c r="AB1606" s="38"/>
      <c r="AC1606" s="58"/>
      <c r="AD1606" s="58"/>
      <c r="AE1606" s="58"/>
      <c r="AF1606" s="58"/>
      <c r="AG1606" s="58"/>
      <c r="AH1606" s="58"/>
      <c r="AI1606" s="58"/>
      <c r="AJ1606" s="58"/>
      <c r="AK1606" s="58"/>
      <c r="AL1606" s="58"/>
      <c r="AM1606" s="58"/>
      <c r="AN1606" s="58"/>
      <c r="AO1606" s="58"/>
      <c r="AP1606" s="58"/>
      <c r="AQ1606" s="58"/>
      <c r="AR1606" s="58"/>
      <c r="AS1606" s="58"/>
      <c r="AT1606" s="58"/>
      <c r="AU1606" s="58"/>
      <c r="AV1606" s="58"/>
      <c r="AW1606" s="58"/>
    </row>
    <row r="1607" spans="2:49">
      <c r="B1607" s="58"/>
      <c r="C1607" s="58"/>
      <c r="D1607" s="58"/>
      <c r="E1607" s="58"/>
      <c r="F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  <c r="Q1607" s="58"/>
      <c r="R1607" s="58"/>
      <c r="S1607" s="58"/>
      <c r="T1607" s="58"/>
      <c r="U1607" s="58"/>
      <c r="V1607" s="58"/>
      <c r="W1607" s="58"/>
      <c r="X1607" s="58"/>
      <c r="Y1607" s="58"/>
      <c r="Z1607" s="58"/>
      <c r="AA1607" s="38"/>
      <c r="AB1607" s="38"/>
      <c r="AC1607" s="58"/>
      <c r="AD1607" s="58"/>
      <c r="AE1607" s="58"/>
      <c r="AF1607" s="58"/>
      <c r="AG1607" s="58"/>
      <c r="AH1607" s="58"/>
      <c r="AI1607" s="58"/>
      <c r="AJ1607" s="58"/>
      <c r="AK1607" s="58"/>
      <c r="AL1607" s="58"/>
      <c r="AM1607" s="58"/>
      <c r="AN1607" s="58"/>
      <c r="AO1607" s="58"/>
      <c r="AP1607" s="58"/>
      <c r="AQ1607" s="58"/>
      <c r="AR1607" s="58"/>
      <c r="AS1607" s="58"/>
      <c r="AT1607" s="58"/>
      <c r="AU1607" s="58"/>
      <c r="AV1607" s="58"/>
      <c r="AW1607" s="58"/>
    </row>
    <row r="1608" spans="2:49">
      <c r="B1608" s="58"/>
      <c r="C1608" s="58"/>
      <c r="D1608" s="58"/>
      <c r="E1608" s="58"/>
      <c r="F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  <c r="Q1608" s="58"/>
      <c r="R1608" s="58"/>
      <c r="S1608" s="58"/>
      <c r="T1608" s="58"/>
      <c r="U1608" s="58"/>
      <c r="V1608" s="58"/>
      <c r="W1608" s="58"/>
      <c r="X1608" s="58"/>
      <c r="Y1608" s="58"/>
      <c r="Z1608" s="58"/>
      <c r="AA1608" s="38"/>
      <c r="AB1608" s="38"/>
      <c r="AC1608" s="58"/>
      <c r="AD1608" s="58"/>
      <c r="AE1608" s="58"/>
      <c r="AF1608" s="58"/>
      <c r="AG1608" s="58"/>
      <c r="AH1608" s="58"/>
      <c r="AI1608" s="58"/>
      <c r="AJ1608" s="58"/>
      <c r="AK1608" s="58"/>
      <c r="AL1608" s="58"/>
      <c r="AM1608" s="58"/>
      <c r="AN1608" s="58"/>
      <c r="AO1608" s="58"/>
      <c r="AP1608" s="58"/>
      <c r="AQ1608" s="58"/>
      <c r="AR1608" s="58"/>
      <c r="AS1608" s="58"/>
      <c r="AT1608" s="58"/>
      <c r="AU1608" s="58"/>
      <c r="AV1608" s="58"/>
      <c r="AW1608" s="58"/>
    </row>
    <row r="1609" spans="2:49">
      <c r="B1609" s="58"/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  <c r="Q1609" s="58"/>
      <c r="R1609" s="58"/>
      <c r="S1609" s="58"/>
      <c r="T1609" s="58"/>
      <c r="U1609" s="58"/>
      <c r="V1609" s="58"/>
      <c r="W1609" s="58"/>
      <c r="X1609" s="58"/>
      <c r="Y1609" s="58"/>
      <c r="Z1609" s="58"/>
      <c r="AA1609" s="38"/>
      <c r="AB1609" s="38"/>
      <c r="AC1609" s="58"/>
      <c r="AD1609" s="58"/>
      <c r="AE1609" s="58"/>
      <c r="AF1609" s="58"/>
      <c r="AG1609" s="58"/>
      <c r="AH1609" s="58"/>
      <c r="AI1609" s="58"/>
      <c r="AJ1609" s="58"/>
      <c r="AK1609" s="58"/>
      <c r="AL1609" s="58"/>
      <c r="AM1609" s="58"/>
      <c r="AN1609" s="58"/>
      <c r="AO1609" s="58"/>
      <c r="AP1609" s="58"/>
      <c r="AQ1609" s="58"/>
      <c r="AR1609" s="58"/>
      <c r="AS1609" s="58"/>
      <c r="AT1609" s="58"/>
      <c r="AU1609" s="58"/>
      <c r="AV1609" s="58"/>
      <c r="AW1609" s="58"/>
    </row>
    <row r="1610" spans="2:49">
      <c r="B1610" s="58"/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  <c r="Q1610" s="58"/>
      <c r="R1610" s="58"/>
      <c r="S1610" s="58"/>
      <c r="T1610" s="58"/>
      <c r="U1610" s="58"/>
      <c r="V1610" s="58"/>
      <c r="W1610" s="58"/>
      <c r="X1610" s="58"/>
      <c r="Y1610" s="58"/>
      <c r="Z1610" s="58"/>
      <c r="AA1610" s="38"/>
      <c r="AB1610" s="38"/>
      <c r="AC1610" s="58"/>
      <c r="AD1610" s="58"/>
      <c r="AE1610" s="58"/>
      <c r="AF1610" s="58"/>
      <c r="AG1610" s="58"/>
      <c r="AH1610" s="58"/>
      <c r="AI1610" s="58"/>
      <c r="AJ1610" s="58"/>
      <c r="AK1610" s="58"/>
      <c r="AL1610" s="58"/>
      <c r="AM1610" s="58"/>
      <c r="AN1610" s="58"/>
      <c r="AO1610" s="58"/>
      <c r="AP1610" s="58"/>
      <c r="AQ1610" s="58"/>
      <c r="AR1610" s="58"/>
      <c r="AS1610" s="58"/>
      <c r="AT1610" s="58"/>
      <c r="AU1610" s="58"/>
      <c r="AV1610" s="58"/>
      <c r="AW1610" s="58"/>
    </row>
    <row r="1611" spans="2:49">
      <c r="B1611" s="58"/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  <c r="Q1611" s="58"/>
      <c r="R1611" s="58"/>
      <c r="S1611" s="58"/>
      <c r="T1611" s="58"/>
      <c r="U1611" s="58"/>
      <c r="V1611" s="58"/>
      <c r="W1611" s="58"/>
      <c r="X1611" s="58"/>
      <c r="Y1611" s="58"/>
      <c r="Z1611" s="58"/>
      <c r="AA1611" s="38"/>
      <c r="AB1611" s="38"/>
      <c r="AC1611" s="58"/>
      <c r="AD1611" s="58"/>
      <c r="AE1611" s="58"/>
      <c r="AF1611" s="58"/>
      <c r="AG1611" s="58"/>
      <c r="AH1611" s="58"/>
      <c r="AI1611" s="58"/>
      <c r="AJ1611" s="58"/>
      <c r="AK1611" s="58"/>
      <c r="AL1611" s="58"/>
      <c r="AM1611" s="58"/>
      <c r="AN1611" s="58"/>
      <c r="AO1611" s="58"/>
      <c r="AP1611" s="58"/>
      <c r="AQ1611" s="58"/>
      <c r="AR1611" s="58"/>
      <c r="AS1611" s="58"/>
      <c r="AT1611" s="58"/>
      <c r="AU1611" s="58"/>
      <c r="AV1611" s="58"/>
      <c r="AW1611" s="58"/>
    </row>
    <row r="1612" spans="2:49">
      <c r="B1612" s="58"/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  <c r="Q1612" s="58"/>
      <c r="R1612" s="58"/>
      <c r="S1612" s="58"/>
      <c r="T1612" s="58"/>
      <c r="U1612" s="58"/>
      <c r="V1612" s="58"/>
      <c r="W1612" s="58"/>
      <c r="X1612" s="58"/>
      <c r="Y1612" s="58"/>
      <c r="Z1612" s="58"/>
      <c r="AA1612" s="38"/>
      <c r="AB1612" s="38"/>
      <c r="AC1612" s="58"/>
      <c r="AD1612" s="58"/>
      <c r="AE1612" s="58"/>
      <c r="AF1612" s="58"/>
      <c r="AG1612" s="58"/>
      <c r="AH1612" s="58"/>
      <c r="AI1612" s="58"/>
      <c r="AJ1612" s="58"/>
      <c r="AK1612" s="58"/>
      <c r="AL1612" s="58"/>
      <c r="AM1612" s="58"/>
      <c r="AN1612" s="58"/>
      <c r="AO1612" s="58"/>
      <c r="AP1612" s="58"/>
      <c r="AQ1612" s="58"/>
      <c r="AR1612" s="58"/>
      <c r="AS1612" s="58"/>
      <c r="AT1612" s="58"/>
      <c r="AU1612" s="58"/>
      <c r="AV1612" s="58"/>
      <c r="AW1612" s="58"/>
    </row>
    <row r="1613" spans="2:49">
      <c r="B1613" s="58"/>
      <c r="C1613" s="58"/>
      <c r="D1613" s="58"/>
      <c r="E1613" s="58"/>
      <c r="F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  <c r="Q1613" s="58"/>
      <c r="R1613" s="58"/>
      <c r="S1613" s="58"/>
      <c r="T1613" s="58"/>
      <c r="U1613" s="58"/>
      <c r="V1613" s="58"/>
      <c r="W1613" s="58"/>
      <c r="X1613" s="58"/>
      <c r="Y1613" s="58"/>
      <c r="Z1613" s="58"/>
      <c r="AA1613" s="38"/>
      <c r="AB1613" s="38"/>
      <c r="AC1613" s="58"/>
      <c r="AD1613" s="58"/>
      <c r="AE1613" s="58"/>
      <c r="AF1613" s="58"/>
      <c r="AG1613" s="58"/>
      <c r="AH1613" s="58"/>
      <c r="AI1613" s="58"/>
      <c r="AJ1613" s="58"/>
      <c r="AK1613" s="58"/>
      <c r="AL1613" s="58"/>
      <c r="AM1613" s="58"/>
      <c r="AN1613" s="58"/>
      <c r="AO1613" s="58"/>
      <c r="AP1613" s="58"/>
      <c r="AQ1613" s="58"/>
      <c r="AR1613" s="58"/>
      <c r="AS1613" s="58"/>
      <c r="AT1613" s="58"/>
      <c r="AU1613" s="58"/>
      <c r="AV1613" s="58"/>
      <c r="AW1613" s="58"/>
    </row>
    <row r="1614" spans="2:49">
      <c r="B1614" s="58"/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  <c r="Q1614" s="58"/>
      <c r="R1614" s="58"/>
      <c r="S1614" s="58"/>
      <c r="T1614" s="58"/>
      <c r="U1614" s="58"/>
      <c r="V1614" s="58"/>
      <c r="W1614" s="58"/>
      <c r="X1614" s="58"/>
      <c r="Y1614" s="58"/>
      <c r="Z1614" s="58"/>
      <c r="AA1614" s="38"/>
      <c r="AB1614" s="38"/>
      <c r="AC1614" s="58"/>
      <c r="AD1614" s="58"/>
      <c r="AE1614" s="58"/>
      <c r="AF1614" s="58"/>
      <c r="AG1614" s="58"/>
      <c r="AH1614" s="58"/>
      <c r="AI1614" s="58"/>
      <c r="AJ1614" s="58"/>
      <c r="AK1614" s="58"/>
      <c r="AL1614" s="58"/>
      <c r="AM1614" s="58"/>
      <c r="AN1614" s="58"/>
      <c r="AO1614" s="58"/>
      <c r="AP1614" s="58"/>
      <c r="AQ1614" s="58"/>
      <c r="AR1614" s="58"/>
      <c r="AS1614" s="58"/>
      <c r="AT1614" s="58"/>
      <c r="AU1614" s="58"/>
      <c r="AV1614" s="58"/>
      <c r="AW1614" s="58"/>
    </row>
    <row r="1615" spans="2:49">
      <c r="B1615" s="58"/>
      <c r="C1615" s="58"/>
      <c r="D1615" s="58"/>
      <c r="E1615" s="58"/>
      <c r="F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  <c r="Q1615" s="58"/>
      <c r="R1615" s="58"/>
      <c r="S1615" s="58"/>
      <c r="T1615" s="58"/>
      <c r="U1615" s="58"/>
      <c r="V1615" s="58"/>
      <c r="W1615" s="58"/>
      <c r="X1615" s="58"/>
      <c r="Y1615" s="58"/>
      <c r="Z1615" s="58"/>
      <c r="AA1615" s="38"/>
      <c r="AB1615" s="38"/>
      <c r="AC1615" s="58"/>
      <c r="AD1615" s="58"/>
      <c r="AE1615" s="58"/>
      <c r="AF1615" s="58"/>
      <c r="AG1615" s="58"/>
      <c r="AH1615" s="58"/>
      <c r="AI1615" s="58"/>
      <c r="AJ1615" s="58"/>
      <c r="AK1615" s="58"/>
      <c r="AL1615" s="58"/>
      <c r="AM1615" s="58"/>
      <c r="AN1615" s="58"/>
      <c r="AO1615" s="58"/>
      <c r="AP1615" s="58"/>
      <c r="AQ1615" s="58"/>
      <c r="AR1615" s="58"/>
      <c r="AS1615" s="58"/>
      <c r="AT1615" s="58"/>
      <c r="AU1615" s="58"/>
      <c r="AV1615" s="58"/>
      <c r="AW1615" s="58"/>
    </row>
    <row r="1616" spans="2:49">
      <c r="B1616" s="58"/>
      <c r="C1616" s="58"/>
      <c r="D1616" s="58"/>
      <c r="E1616" s="58"/>
      <c r="F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  <c r="Q1616" s="58"/>
      <c r="R1616" s="58"/>
      <c r="S1616" s="58"/>
      <c r="T1616" s="58"/>
      <c r="U1616" s="58"/>
      <c r="V1616" s="58"/>
      <c r="W1616" s="58"/>
      <c r="X1616" s="58"/>
      <c r="Y1616" s="58"/>
      <c r="Z1616" s="58"/>
      <c r="AA1616" s="38"/>
      <c r="AB1616" s="38"/>
      <c r="AC1616" s="58"/>
      <c r="AD1616" s="58"/>
      <c r="AE1616" s="58"/>
      <c r="AF1616" s="58"/>
      <c r="AG1616" s="58"/>
      <c r="AH1616" s="58"/>
      <c r="AI1616" s="58"/>
      <c r="AJ1616" s="58"/>
      <c r="AK1616" s="58"/>
      <c r="AL1616" s="58"/>
      <c r="AM1616" s="58"/>
      <c r="AN1616" s="58"/>
      <c r="AO1616" s="58"/>
      <c r="AP1616" s="58"/>
      <c r="AQ1616" s="58"/>
      <c r="AR1616" s="58"/>
      <c r="AS1616" s="58"/>
      <c r="AT1616" s="58"/>
      <c r="AU1616" s="58"/>
      <c r="AV1616" s="58"/>
      <c r="AW1616" s="58"/>
    </row>
    <row r="1617" spans="2:49">
      <c r="B1617" s="58"/>
      <c r="C1617" s="58"/>
      <c r="D1617" s="58"/>
      <c r="E1617" s="58"/>
      <c r="F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  <c r="Q1617" s="58"/>
      <c r="R1617" s="58"/>
      <c r="S1617" s="58"/>
      <c r="T1617" s="58"/>
      <c r="U1617" s="58"/>
      <c r="V1617" s="58"/>
      <c r="W1617" s="58"/>
      <c r="X1617" s="58"/>
      <c r="Y1617" s="58"/>
      <c r="Z1617" s="58"/>
      <c r="AA1617" s="38"/>
      <c r="AB1617" s="38"/>
      <c r="AC1617" s="58"/>
      <c r="AD1617" s="58"/>
      <c r="AE1617" s="58"/>
      <c r="AF1617" s="58"/>
      <c r="AG1617" s="58"/>
      <c r="AH1617" s="58"/>
      <c r="AI1617" s="58"/>
      <c r="AJ1617" s="58"/>
      <c r="AK1617" s="58"/>
      <c r="AL1617" s="58"/>
      <c r="AM1617" s="58"/>
      <c r="AN1617" s="58"/>
      <c r="AO1617" s="58"/>
      <c r="AP1617" s="58"/>
      <c r="AQ1617" s="58"/>
      <c r="AR1617" s="58"/>
      <c r="AS1617" s="58"/>
      <c r="AT1617" s="58"/>
      <c r="AU1617" s="58"/>
      <c r="AV1617" s="58"/>
      <c r="AW1617" s="58"/>
    </row>
    <row r="1618" spans="2:49">
      <c r="B1618" s="58"/>
      <c r="C1618" s="58"/>
      <c r="D1618" s="58"/>
      <c r="E1618" s="58"/>
      <c r="F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  <c r="Q1618" s="58"/>
      <c r="R1618" s="58"/>
      <c r="S1618" s="58"/>
      <c r="T1618" s="58"/>
      <c r="U1618" s="58"/>
      <c r="V1618" s="58"/>
      <c r="W1618" s="58"/>
      <c r="X1618" s="58"/>
      <c r="Y1618" s="58"/>
      <c r="Z1618" s="58"/>
      <c r="AA1618" s="38"/>
      <c r="AB1618" s="38"/>
      <c r="AC1618" s="58"/>
      <c r="AD1618" s="58"/>
      <c r="AE1618" s="58"/>
      <c r="AF1618" s="58"/>
      <c r="AG1618" s="58"/>
      <c r="AH1618" s="58"/>
      <c r="AI1618" s="58"/>
      <c r="AJ1618" s="58"/>
      <c r="AK1618" s="58"/>
      <c r="AL1618" s="58"/>
      <c r="AM1618" s="58"/>
      <c r="AN1618" s="58"/>
      <c r="AO1618" s="58"/>
      <c r="AP1618" s="58"/>
      <c r="AQ1618" s="58"/>
      <c r="AR1618" s="58"/>
      <c r="AS1618" s="58"/>
      <c r="AT1618" s="58"/>
      <c r="AU1618" s="58"/>
      <c r="AV1618" s="58"/>
      <c r="AW1618" s="58"/>
    </row>
    <row r="1619" spans="2:49">
      <c r="B1619" s="58"/>
      <c r="C1619" s="58"/>
      <c r="D1619" s="58"/>
      <c r="E1619" s="58"/>
      <c r="F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  <c r="Q1619" s="58"/>
      <c r="R1619" s="58"/>
      <c r="S1619" s="58"/>
      <c r="T1619" s="58"/>
      <c r="U1619" s="58"/>
      <c r="V1619" s="58"/>
      <c r="W1619" s="58"/>
      <c r="X1619" s="58"/>
      <c r="Y1619" s="58"/>
      <c r="Z1619" s="58"/>
      <c r="AA1619" s="38"/>
      <c r="AB1619" s="38"/>
      <c r="AC1619" s="58"/>
      <c r="AD1619" s="58"/>
      <c r="AE1619" s="58"/>
      <c r="AF1619" s="58"/>
      <c r="AG1619" s="58"/>
      <c r="AH1619" s="58"/>
      <c r="AI1619" s="58"/>
      <c r="AJ1619" s="58"/>
      <c r="AK1619" s="58"/>
      <c r="AL1619" s="58"/>
      <c r="AM1619" s="58"/>
      <c r="AN1619" s="58"/>
      <c r="AO1619" s="58"/>
      <c r="AP1619" s="58"/>
      <c r="AQ1619" s="58"/>
      <c r="AR1619" s="58"/>
      <c r="AS1619" s="58"/>
      <c r="AT1619" s="58"/>
      <c r="AU1619" s="58"/>
      <c r="AV1619" s="58"/>
      <c r="AW1619" s="58"/>
    </row>
    <row r="1620" spans="2:49">
      <c r="B1620" s="58"/>
      <c r="C1620" s="58"/>
      <c r="D1620" s="58"/>
      <c r="E1620" s="58"/>
      <c r="F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  <c r="Q1620" s="58"/>
      <c r="R1620" s="58"/>
      <c r="S1620" s="58"/>
      <c r="T1620" s="58"/>
      <c r="U1620" s="58"/>
      <c r="V1620" s="58"/>
      <c r="W1620" s="58"/>
      <c r="X1620" s="58"/>
      <c r="Y1620" s="58"/>
      <c r="Z1620" s="58"/>
      <c r="AA1620" s="38"/>
      <c r="AB1620" s="38"/>
      <c r="AC1620" s="58"/>
      <c r="AD1620" s="58"/>
      <c r="AE1620" s="58"/>
      <c r="AF1620" s="58"/>
      <c r="AG1620" s="58"/>
      <c r="AH1620" s="58"/>
      <c r="AI1620" s="58"/>
      <c r="AJ1620" s="58"/>
      <c r="AK1620" s="58"/>
      <c r="AL1620" s="58"/>
      <c r="AM1620" s="58"/>
      <c r="AN1620" s="58"/>
      <c r="AO1620" s="58"/>
      <c r="AP1620" s="58"/>
      <c r="AQ1620" s="58"/>
      <c r="AR1620" s="58"/>
      <c r="AS1620" s="58"/>
      <c r="AT1620" s="58"/>
      <c r="AU1620" s="58"/>
      <c r="AV1620" s="58"/>
      <c r="AW1620" s="58"/>
    </row>
    <row r="1621" spans="2:49">
      <c r="B1621" s="58"/>
      <c r="C1621" s="58"/>
      <c r="D1621" s="58"/>
      <c r="E1621" s="58"/>
      <c r="F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  <c r="Q1621" s="58"/>
      <c r="R1621" s="58"/>
      <c r="S1621" s="58"/>
      <c r="T1621" s="58"/>
      <c r="U1621" s="58"/>
      <c r="V1621" s="58"/>
      <c r="W1621" s="58"/>
      <c r="X1621" s="58"/>
      <c r="Y1621" s="58"/>
      <c r="Z1621" s="58"/>
      <c r="AA1621" s="38"/>
      <c r="AB1621" s="38"/>
      <c r="AC1621" s="58"/>
      <c r="AD1621" s="58"/>
      <c r="AE1621" s="58"/>
      <c r="AF1621" s="58"/>
      <c r="AG1621" s="58"/>
      <c r="AH1621" s="58"/>
      <c r="AI1621" s="58"/>
      <c r="AJ1621" s="58"/>
      <c r="AK1621" s="58"/>
      <c r="AL1621" s="58"/>
      <c r="AM1621" s="58"/>
      <c r="AN1621" s="58"/>
      <c r="AO1621" s="58"/>
      <c r="AP1621" s="58"/>
      <c r="AQ1621" s="58"/>
      <c r="AR1621" s="58"/>
      <c r="AS1621" s="58"/>
      <c r="AT1621" s="58"/>
      <c r="AU1621" s="58"/>
      <c r="AV1621" s="58"/>
      <c r="AW1621" s="58"/>
    </row>
    <row r="1622" spans="2:49">
      <c r="B1622" s="58"/>
      <c r="C1622" s="58"/>
      <c r="D1622" s="58"/>
      <c r="E1622" s="58"/>
      <c r="F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  <c r="Q1622" s="58"/>
      <c r="R1622" s="58"/>
      <c r="S1622" s="58"/>
      <c r="T1622" s="58"/>
      <c r="U1622" s="58"/>
      <c r="V1622" s="58"/>
      <c r="W1622" s="58"/>
      <c r="X1622" s="58"/>
      <c r="Y1622" s="58"/>
      <c r="Z1622" s="58"/>
      <c r="AA1622" s="38"/>
      <c r="AB1622" s="38"/>
      <c r="AC1622" s="58"/>
      <c r="AD1622" s="58"/>
      <c r="AE1622" s="58"/>
      <c r="AF1622" s="58"/>
      <c r="AG1622" s="58"/>
      <c r="AH1622" s="58"/>
      <c r="AI1622" s="58"/>
      <c r="AJ1622" s="58"/>
      <c r="AK1622" s="58"/>
      <c r="AL1622" s="58"/>
      <c r="AM1622" s="58"/>
      <c r="AN1622" s="58"/>
      <c r="AO1622" s="58"/>
      <c r="AP1622" s="58"/>
      <c r="AQ1622" s="58"/>
      <c r="AR1622" s="58"/>
      <c r="AS1622" s="58"/>
      <c r="AT1622" s="58"/>
      <c r="AU1622" s="58"/>
      <c r="AV1622" s="58"/>
      <c r="AW1622" s="58"/>
    </row>
    <row r="1623" spans="2:49">
      <c r="B1623" s="58"/>
      <c r="C1623" s="58"/>
      <c r="D1623" s="58"/>
      <c r="E1623" s="58"/>
      <c r="F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  <c r="Q1623" s="58"/>
      <c r="R1623" s="58"/>
      <c r="S1623" s="58"/>
      <c r="T1623" s="58"/>
      <c r="U1623" s="58"/>
      <c r="V1623" s="58"/>
      <c r="W1623" s="58"/>
      <c r="X1623" s="58"/>
      <c r="Y1623" s="58"/>
      <c r="Z1623" s="58"/>
      <c r="AA1623" s="38"/>
      <c r="AB1623" s="38"/>
      <c r="AC1623" s="58"/>
      <c r="AD1623" s="58"/>
      <c r="AE1623" s="58"/>
      <c r="AF1623" s="58"/>
      <c r="AG1623" s="58"/>
      <c r="AH1623" s="58"/>
      <c r="AI1623" s="58"/>
      <c r="AJ1623" s="58"/>
      <c r="AK1623" s="58"/>
      <c r="AL1623" s="58"/>
      <c r="AM1623" s="58"/>
      <c r="AN1623" s="58"/>
      <c r="AO1623" s="58"/>
      <c r="AP1623" s="58"/>
      <c r="AQ1623" s="58"/>
      <c r="AR1623" s="58"/>
      <c r="AS1623" s="58"/>
      <c r="AT1623" s="58"/>
      <c r="AU1623" s="58"/>
      <c r="AV1623" s="58"/>
      <c r="AW1623" s="58"/>
    </row>
    <row r="1624" spans="2:49">
      <c r="B1624" s="58"/>
      <c r="C1624" s="58"/>
      <c r="D1624" s="58"/>
      <c r="E1624" s="58"/>
      <c r="F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  <c r="Q1624" s="58"/>
      <c r="R1624" s="58"/>
      <c r="S1624" s="58"/>
      <c r="T1624" s="58"/>
      <c r="U1624" s="58"/>
      <c r="V1624" s="58"/>
      <c r="W1624" s="58"/>
      <c r="X1624" s="58"/>
      <c r="Y1624" s="58"/>
      <c r="Z1624" s="58"/>
      <c r="AA1624" s="38"/>
      <c r="AB1624" s="38"/>
      <c r="AC1624" s="58"/>
      <c r="AD1624" s="58"/>
      <c r="AE1624" s="58"/>
      <c r="AF1624" s="58"/>
      <c r="AG1624" s="58"/>
      <c r="AH1624" s="58"/>
      <c r="AI1624" s="58"/>
      <c r="AJ1624" s="58"/>
      <c r="AK1624" s="58"/>
      <c r="AL1624" s="58"/>
      <c r="AM1624" s="58"/>
      <c r="AN1624" s="58"/>
      <c r="AO1624" s="58"/>
      <c r="AP1624" s="58"/>
      <c r="AQ1624" s="58"/>
      <c r="AR1624" s="58"/>
      <c r="AS1624" s="58"/>
      <c r="AT1624" s="58"/>
      <c r="AU1624" s="58"/>
      <c r="AV1624" s="58"/>
      <c r="AW1624" s="58"/>
    </row>
    <row r="1625" spans="2:49">
      <c r="B1625" s="58"/>
      <c r="C1625" s="58"/>
      <c r="D1625" s="58"/>
      <c r="E1625" s="58"/>
      <c r="F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  <c r="Q1625" s="58"/>
      <c r="R1625" s="58"/>
      <c r="S1625" s="58"/>
      <c r="T1625" s="58"/>
      <c r="U1625" s="58"/>
      <c r="V1625" s="58"/>
      <c r="W1625" s="58"/>
      <c r="X1625" s="58"/>
      <c r="Y1625" s="58"/>
      <c r="Z1625" s="58"/>
      <c r="AA1625" s="38"/>
      <c r="AB1625" s="38"/>
      <c r="AC1625" s="58"/>
      <c r="AD1625" s="58"/>
      <c r="AE1625" s="58"/>
      <c r="AF1625" s="58"/>
      <c r="AG1625" s="58"/>
      <c r="AH1625" s="58"/>
      <c r="AI1625" s="58"/>
      <c r="AJ1625" s="58"/>
      <c r="AK1625" s="58"/>
      <c r="AL1625" s="58"/>
      <c r="AM1625" s="58"/>
      <c r="AN1625" s="58"/>
      <c r="AO1625" s="58"/>
      <c r="AP1625" s="58"/>
      <c r="AQ1625" s="58"/>
      <c r="AR1625" s="58"/>
      <c r="AS1625" s="58"/>
      <c r="AT1625" s="58"/>
      <c r="AU1625" s="58"/>
      <c r="AV1625" s="58"/>
      <c r="AW1625" s="58"/>
    </row>
    <row r="1626" spans="2:49">
      <c r="B1626" s="58"/>
      <c r="C1626" s="58"/>
      <c r="D1626" s="58"/>
      <c r="E1626" s="58"/>
      <c r="F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  <c r="Q1626" s="58"/>
      <c r="R1626" s="58"/>
      <c r="S1626" s="58"/>
      <c r="T1626" s="58"/>
      <c r="U1626" s="58"/>
      <c r="V1626" s="58"/>
      <c r="W1626" s="58"/>
      <c r="X1626" s="58"/>
      <c r="Y1626" s="58"/>
      <c r="Z1626" s="58"/>
      <c r="AA1626" s="38"/>
      <c r="AB1626" s="38"/>
      <c r="AC1626" s="58"/>
      <c r="AD1626" s="58"/>
      <c r="AE1626" s="58"/>
      <c r="AF1626" s="58"/>
      <c r="AG1626" s="58"/>
      <c r="AH1626" s="58"/>
      <c r="AI1626" s="58"/>
      <c r="AJ1626" s="58"/>
      <c r="AK1626" s="58"/>
      <c r="AL1626" s="58"/>
      <c r="AM1626" s="58"/>
      <c r="AN1626" s="58"/>
      <c r="AO1626" s="58"/>
      <c r="AP1626" s="58"/>
      <c r="AQ1626" s="58"/>
      <c r="AR1626" s="58"/>
      <c r="AS1626" s="58"/>
      <c r="AT1626" s="58"/>
      <c r="AU1626" s="58"/>
      <c r="AV1626" s="58"/>
      <c r="AW1626" s="58"/>
    </row>
    <row r="1627" spans="2:49">
      <c r="B1627" s="58"/>
      <c r="C1627" s="58"/>
      <c r="D1627" s="58"/>
      <c r="E1627" s="58"/>
      <c r="F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  <c r="Q1627" s="58"/>
      <c r="R1627" s="58"/>
      <c r="S1627" s="58"/>
      <c r="T1627" s="58"/>
      <c r="U1627" s="58"/>
      <c r="V1627" s="58"/>
      <c r="W1627" s="58"/>
      <c r="X1627" s="58"/>
      <c r="Y1627" s="58"/>
      <c r="Z1627" s="58"/>
      <c r="AA1627" s="38"/>
      <c r="AB1627" s="38"/>
      <c r="AC1627" s="58"/>
      <c r="AD1627" s="58"/>
      <c r="AE1627" s="58"/>
      <c r="AF1627" s="58"/>
      <c r="AG1627" s="58"/>
      <c r="AH1627" s="58"/>
      <c r="AI1627" s="58"/>
      <c r="AJ1627" s="58"/>
      <c r="AK1627" s="58"/>
      <c r="AL1627" s="58"/>
      <c r="AM1627" s="58"/>
      <c r="AN1627" s="58"/>
      <c r="AO1627" s="58"/>
      <c r="AP1627" s="58"/>
      <c r="AQ1627" s="58"/>
      <c r="AR1627" s="58"/>
      <c r="AS1627" s="58"/>
      <c r="AT1627" s="58"/>
      <c r="AU1627" s="58"/>
      <c r="AV1627" s="58"/>
      <c r="AW1627" s="58"/>
    </row>
    <row r="1628" spans="2:49">
      <c r="B1628" s="58"/>
      <c r="C1628" s="58"/>
      <c r="D1628" s="58"/>
      <c r="E1628" s="58"/>
      <c r="F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  <c r="Q1628" s="58"/>
      <c r="R1628" s="58"/>
      <c r="S1628" s="58"/>
      <c r="T1628" s="58"/>
      <c r="U1628" s="58"/>
      <c r="V1628" s="58"/>
      <c r="W1628" s="58"/>
      <c r="X1628" s="58"/>
      <c r="Y1628" s="58"/>
      <c r="Z1628" s="58"/>
      <c r="AA1628" s="38"/>
      <c r="AB1628" s="38"/>
      <c r="AC1628" s="58"/>
      <c r="AD1628" s="58"/>
      <c r="AE1628" s="58"/>
      <c r="AF1628" s="58"/>
      <c r="AG1628" s="58"/>
      <c r="AH1628" s="58"/>
      <c r="AI1628" s="58"/>
      <c r="AJ1628" s="58"/>
      <c r="AK1628" s="58"/>
      <c r="AL1628" s="58"/>
      <c r="AM1628" s="58"/>
      <c r="AN1628" s="58"/>
      <c r="AO1628" s="58"/>
      <c r="AP1628" s="58"/>
      <c r="AQ1628" s="58"/>
      <c r="AR1628" s="58"/>
      <c r="AS1628" s="58"/>
      <c r="AT1628" s="58"/>
      <c r="AU1628" s="58"/>
      <c r="AV1628" s="58"/>
      <c r="AW1628" s="58"/>
    </row>
    <row r="1629" spans="2:49">
      <c r="B1629" s="58"/>
      <c r="C1629" s="58"/>
      <c r="D1629" s="58"/>
      <c r="E1629" s="58"/>
      <c r="F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  <c r="Q1629" s="58"/>
      <c r="R1629" s="58"/>
      <c r="S1629" s="58"/>
      <c r="T1629" s="58"/>
      <c r="U1629" s="58"/>
      <c r="V1629" s="58"/>
      <c r="W1629" s="58"/>
      <c r="X1629" s="58"/>
      <c r="Y1629" s="58"/>
      <c r="Z1629" s="58"/>
      <c r="AA1629" s="38"/>
      <c r="AB1629" s="38"/>
      <c r="AC1629" s="58"/>
      <c r="AD1629" s="58"/>
      <c r="AE1629" s="58"/>
      <c r="AF1629" s="58"/>
      <c r="AG1629" s="58"/>
      <c r="AH1629" s="58"/>
      <c r="AI1629" s="58"/>
      <c r="AJ1629" s="58"/>
      <c r="AK1629" s="58"/>
      <c r="AL1629" s="58"/>
      <c r="AM1629" s="58"/>
      <c r="AN1629" s="58"/>
      <c r="AO1629" s="58"/>
      <c r="AP1629" s="58"/>
      <c r="AQ1629" s="58"/>
      <c r="AR1629" s="58"/>
      <c r="AS1629" s="58"/>
      <c r="AT1629" s="58"/>
      <c r="AU1629" s="58"/>
      <c r="AV1629" s="58"/>
      <c r="AW1629" s="58"/>
    </row>
    <row r="1630" spans="2:49">
      <c r="B1630" s="58"/>
      <c r="C1630" s="58"/>
      <c r="D1630" s="58"/>
      <c r="E1630" s="58"/>
      <c r="F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  <c r="Q1630" s="58"/>
      <c r="R1630" s="58"/>
      <c r="S1630" s="58"/>
      <c r="T1630" s="58"/>
      <c r="U1630" s="58"/>
      <c r="V1630" s="58"/>
      <c r="W1630" s="58"/>
      <c r="X1630" s="58"/>
      <c r="Y1630" s="58"/>
      <c r="Z1630" s="58"/>
      <c r="AA1630" s="38"/>
      <c r="AB1630" s="38"/>
      <c r="AC1630" s="58"/>
      <c r="AD1630" s="58"/>
      <c r="AE1630" s="58"/>
      <c r="AF1630" s="58"/>
      <c r="AG1630" s="58"/>
      <c r="AH1630" s="58"/>
      <c r="AI1630" s="58"/>
      <c r="AJ1630" s="58"/>
      <c r="AK1630" s="58"/>
      <c r="AL1630" s="58"/>
      <c r="AM1630" s="58"/>
      <c r="AN1630" s="58"/>
      <c r="AO1630" s="58"/>
      <c r="AP1630" s="58"/>
      <c r="AQ1630" s="58"/>
      <c r="AR1630" s="58"/>
      <c r="AS1630" s="58"/>
      <c r="AT1630" s="58"/>
      <c r="AU1630" s="58"/>
      <c r="AV1630" s="58"/>
      <c r="AW1630" s="58"/>
    </row>
    <row r="1631" spans="2:49">
      <c r="B1631" s="58"/>
      <c r="C1631" s="58"/>
      <c r="D1631" s="58"/>
      <c r="E1631" s="58"/>
      <c r="F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  <c r="Q1631" s="58"/>
      <c r="R1631" s="58"/>
      <c r="S1631" s="58"/>
      <c r="T1631" s="58"/>
      <c r="U1631" s="58"/>
      <c r="V1631" s="58"/>
      <c r="W1631" s="58"/>
      <c r="X1631" s="58"/>
      <c r="Y1631" s="58"/>
      <c r="Z1631" s="58"/>
      <c r="AA1631" s="38"/>
      <c r="AB1631" s="38"/>
      <c r="AC1631" s="58"/>
      <c r="AD1631" s="58"/>
      <c r="AE1631" s="58"/>
      <c r="AF1631" s="58"/>
      <c r="AG1631" s="58"/>
      <c r="AH1631" s="58"/>
      <c r="AI1631" s="58"/>
      <c r="AJ1631" s="58"/>
      <c r="AK1631" s="58"/>
      <c r="AL1631" s="58"/>
      <c r="AM1631" s="58"/>
      <c r="AN1631" s="58"/>
      <c r="AO1631" s="58"/>
      <c r="AP1631" s="58"/>
      <c r="AQ1631" s="58"/>
      <c r="AR1631" s="58"/>
      <c r="AS1631" s="58"/>
      <c r="AT1631" s="58"/>
      <c r="AU1631" s="58"/>
      <c r="AV1631" s="58"/>
      <c r="AW1631" s="58"/>
    </row>
    <row r="1632" spans="2:49">
      <c r="B1632" s="58"/>
      <c r="C1632" s="58"/>
      <c r="D1632" s="58"/>
      <c r="E1632" s="58"/>
      <c r="F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  <c r="Q1632" s="58"/>
      <c r="R1632" s="58"/>
      <c r="S1632" s="58"/>
      <c r="T1632" s="58"/>
      <c r="U1632" s="58"/>
      <c r="V1632" s="58"/>
      <c r="W1632" s="58"/>
      <c r="X1632" s="58"/>
      <c r="Y1632" s="58"/>
      <c r="Z1632" s="58"/>
      <c r="AA1632" s="38"/>
      <c r="AB1632" s="38"/>
      <c r="AC1632" s="58"/>
      <c r="AD1632" s="58"/>
      <c r="AE1632" s="58"/>
      <c r="AF1632" s="58"/>
      <c r="AG1632" s="58"/>
      <c r="AH1632" s="58"/>
      <c r="AI1632" s="58"/>
      <c r="AJ1632" s="58"/>
      <c r="AK1632" s="58"/>
      <c r="AL1632" s="58"/>
      <c r="AM1632" s="58"/>
      <c r="AN1632" s="58"/>
      <c r="AO1632" s="58"/>
      <c r="AP1632" s="58"/>
      <c r="AQ1632" s="58"/>
      <c r="AR1632" s="58"/>
      <c r="AS1632" s="58"/>
      <c r="AT1632" s="58"/>
      <c r="AU1632" s="58"/>
      <c r="AV1632" s="58"/>
      <c r="AW1632" s="58"/>
    </row>
    <row r="1633" spans="2:49">
      <c r="B1633" s="58"/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  <c r="AA1633" s="38"/>
      <c r="AB1633" s="38"/>
      <c r="AC1633" s="58"/>
      <c r="AD1633" s="58"/>
      <c r="AE1633" s="58"/>
      <c r="AF1633" s="58"/>
      <c r="AG1633" s="58"/>
      <c r="AH1633" s="58"/>
      <c r="AI1633" s="58"/>
      <c r="AJ1633" s="58"/>
      <c r="AK1633" s="58"/>
      <c r="AL1633" s="58"/>
      <c r="AM1633" s="58"/>
      <c r="AN1633" s="58"/>
      <c r="AO1633" s="58"/>
      <c r="AP1633" s="58"/>
      <c r="AQ1633" s="58"/>
      <c r="AR1633" s="58"/>
      <c r="AS1633" s="58"/>
      <c r="AT1633" s="58"/>
      <c r="AU1633" s="58"/>
      <c r="AV1633" s="58"/>
      <c r="AW1633" s="58"/>
    </row>
    <row r="1634" spans="2:49">
      <c r="B1634" s="58"/>
      <c r="C1634" s="58"/>
      <c r="D1634" s="58"/>
      <c r="E1634" s="58"/>
      <c r="F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  <c r="Q1634" s="58"/>
      <c r="R1634" s="58"/>
      <c r="S1634" s="58"/>
      <c r="T1634" s="58"/>
      <c r="U1634" s="58"/>
      <c r="V1634" s="58"/>
      <c r="W1634" s="58"/>
      <c r="X1634" s="58"/>
      <c r="Y1634" s="58"/>
      <c r="Z1634" s="58"/>
      <c r="AA1634" s="38"/>
      <c r="AB1634" s="38"/>
      <c r="AC1634" s="58"/>
      <c r="AD1634" s="58"/>
      <c r="AE1634" s="58"/>
      <c r="AF1634" s="58"/>
      <c r="AG1634" s="58"/>
      <c r="AH1634" s="58"/>
      <c r="AI1634" s="58"/>
      <c r="AJ1634" s="58"/>
      <c r="AK1634" s="58"/>
      <c r="AL1634" s="58"/>
      <c r="AM1634" s="58"/>
      <c r="AN1634" s="58"/>
      <c r="AO1634" s="58"/>
      <c r="AP1634" s="58"/>
      <c r="AQ1634" s="58"/>
      <c r="AR1634" s="58"/>
      <c r="AS1634" s="58"/>
      <c r="AT1634" s="58"/>
      <c r="AU1634" s="58"/>
      <c r="AV1634" s="58"/>
      <c r="AW1634" s="58"/>
    </row>
    <row r="1635" spans="2:49">
      <c r="B1635" s="58"/>
      <c r="C1635" s="58"/>
      <c r="D1635" s="58"/>
      <c r="E1635" s="58"/>
      <c r="F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  <c r="Q1635" s="58"/>
      <c r="R1635" s="58"/>
      <c r="S1635" s="58"/>
      <c r="T1635" s="58"/>
      <c r="U1635" s="58"/>
      <c r="V1635" s="58"/>
      <c r="W1635" s="58"/>
      <c r="X1635" s="58"/>
      <c r="Y1635" s="58"/>
      <c r="Z1635" s="58"/>
      <c r="AA1635" s="38"/>
      <c r="AB1635" s="38"/>
      <c r="AC1635" s="58"/>
      <c r="AD1635" s="58"/>
      <c r="AE1635" s="58"/>
      <c r="AF1635" s="58"/>
      <c r="AG1635" s="58"/>
      <c r="AH1635" s="58"/>
      <c r="AI1635" s="58"/>
      <c r="AJ1635" s="58"/>
      <c r="AK1635" s="58"/>
      <c r="AL1635" s="58"/>
      <c r="AM1635" s="58"/>
      <c r="AN1635" s="58"/>
      <c r="AO1635" s="58"/>
      <c r="AP1635" s="58"/>
      <c r="AQ1635" s="58"/>
      <c r="AR1635" s="58"/>
      <c r="AS1635" s="58"/>
      <c r="AT1635" s="58"/>
      <c r="AU1635" s="58"/>
      <c r="AV1635" s="58"/>
      <c r="AW1635" s="58"/>
    </row>
    <row r="1636" spans="2:49">
      <c r="B1636" s="58"/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  <c r="Q1636" s="58"/>
      <c r="R1636" s="58"/>
      <c r="S1636" s="58"/>
      <c r="T1636" s="58"/>
      <c r="U1636" s="58"/>
      <c r="V1636" s="58"/>
      <c r="W1636" s="58"/>
      <c r="X1636" s="58"/>
      <c r="Y1636" s="58"/>
      <c r="Z1636" s="58"/>
      <c r="AA1636" s="38"/>
      <c r="AB1636" s="38"/>
      <c r="AC1636" s="58"/>
      <c r="AD1636" s="58"/>
      <c r="AE1636" s="58"/>
      <c r="AF1636" s="58"/>
      <c r="AG1636" s="58"/>
      <c r="AH1636" s="58"/>
      <c r="AI1636" s="58"/>
      <c r="AJ1636" s="58"/>
      <c r="AK1636" s="58"/>
      <c r="AL1636" s="58"/>
      <c r="AM1636" s="58"/>
      <c r="AN1636" s="58"/>
      <c r="AO1636" s="58"/>
      <c r="AP1636" s="58"/>
      <c r="AQ1636" s="58"/>
      <c r="AR1636" s="58"/>
      <c r="AS1636" s="58"/>
      <c r="AT1636" s="58"/>
      <c r="AU1636" s="58"/>
      <c r="AV1636" s="58"/>
      <c r="AW1636" s="58"/>
    </row>
    <row r="1637" spans="2:49">
      <c r="B1637" s="58"/>
      <c r="C1637" s="58"/>
      <c r="D1637" s="58"/>
      <c r="E1637" s="58"/>
      <c r="F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  <c r="Q1637" s="58"/>
      <c r="R1637" s="58"/>
      <c r="S1637" s="58"/>
      <c r="T1637" s="58"/>
      <c r="U1637" s="58"/>
      <c r="V1637" s="58"/>
      <c r="W1637" s="58"/>
      <c r="X1637" s="58"/>
      <c r="Y1637" s="58"/>
      <c r="Z1637" s="58"/>
      <c r="AA1637" s="38"/>
      <c r="AB1637" s="38"/>
      <c r="AC1637" s="58"/>
      <c r="AD1637" s="58"/>
      <c r="AE1637" s="58"/>
      <c r="AF1637" s="58"/>
      <c r="AG1637" s="58"/>
      <c r="AH1637" s="58"/>
      <c r="AI1637" s="58"/>
      <c r="AJ1637" s="58"/>
      <c r="AK1637" s="58"/>
      <c r="AL1637" s="58"/>
      <c r="AM1637" s="58"/>
      <c r="AN1637" s="58"/>
      <c r="AO1637" s="58"/>
      <c r="AP1637" s="58"/>
      <c r="AQ1637" s="58"/>
      <c r="AR1637" s="58"/>
      <c r="AS1637" s="58"/>
      <c r="AT1637" s="58"/>
      <c r="AU1637" s="58"/>
      <c r="AV1637" s="58"/>
      <c r="AW1637" s="58"/>
    </row>
    <row r="1638" spans="2:49">
      <c r="B1638" s="58"/>
      <c r="C1638" s="58"/>
      <c r="D1638" s="58"/>
      <c r="E1638" s="58"/>
      <c r="F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  <c r="Q1638" s="58"/>
      <c r="R1638" s="58"/>
      <c r="S1638" s="58"/>
      <c r="T1638" s="58"/>
      <c r="U1638" s="58"/>
      <c r="V1638" s="58"/>
      <c r="W1638" s="58"/>
      <c r="X1638" s="58"/>
      <c r="Y1638" s="58"/>
      <c r="Z1638" s="58"/>
      <c r="AA1638" s="38"/>
      <c r="AB1638" s="38"/>
      <c r="AC1638" s="58"/>
      <c r="AD1638" s="58"/>
      <c r="AE1638" s="58"/>
      <c r="AF1638" s="58"/>
      <c r="AG1638" s="58"/>
      <c r="AH1638" s="58"/>
      <c r="AI1638" s="58"/>
      <c r="AJ1638" s="58"/>
      <c r="AK1638" s="58"/>
      <c r="AL1638" s="58"/>
      <c r="AM1638" s="58"/>
      <c r="AN1638" s="58"/>
      <c r="AO1638" s="58"/>
      <c r="AP1638" s="58"/>
      <c r="AQ1638" s="58"/>
      <c r="AR1638" s="58"/>
      <c r="AS1638" s="58"/>
      <c r="AT1638" s="58"/>
      <c r="AU1638" s="58"/>
      <c r="AV1638" s="58"/>
      <c r="AW1638" s="58"/>
    </row>
    <row r="1639" spans="2:49">
      <c r="B1639" s="58"/>
      <c r="C1639" s="58"/>
      <c r="D1639" s="58"/>
      <c r="E1639" s="58"/>
      <c r="F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  <c r="Q1639" s="58"/>
      <c r="R1639" s="58"/>
      <c r="S1639" s="58"/>
      <c r="T1639" s="58"/>
      <c r="U1639" s="58"/>
      <c r="V1639" s="58"/>
      <c r="W1639" s="58"/>
      <c r="X1639" s="58"/>
      <c r="Y1639" s="58"/>
      <c r="Z1639" s="58"/>
      <c r="AA1639" s="38"/>
      <c r="AB1639" s="38"/>
      <c r="AC1639" s="58"/>
      <c r="AD1639" s="58"/>
      <c r="AE1639" s="58"/>
      <c r="AF1639" s="58"/>
      <c r="AG1639" s="58"/>
      <c r="AH1639" s="58"/>
      <c r="AI1639" s="58"/>
      <c r="AJ1639" s="58"/>
      <c r="AK1639" s="58"/>
      <c r="AL1639" s="58"/>
      <c r="AM1639" s="58"/>
      <c r="AN1639" s="58"/>
      <c r="AO1639" s="58"/>
      <c r="AP1639" s="58"/>
      <c r="AQ1639" s="58"/>
      <c r="AR1639" s="58"/>
      <c r="AS1639" s="58"/>
      <c r="AT1639" s="58"/>
      <c r="AU1639" s="58"/>
      <c r="AV1639" s="58"/>
      <c r="AW1639" s="58"/>
    </row>
    <row r="1640" spans="2:49">
      <c r="B1640" s="58"/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  <c r="AA1640" s="38"/>
      <c r="AB1640" s="38"/>
      <c r="AC1640" s="58"/>
      <c r="AD1640" s="58"/>
      <c r="AE1640" s="58"/>
      <c r="AF1640" s="58"/>
      <c r="AG1640" s="58"/>
      <c r="AH1640" s="58"/>
      <c r="AI1640" s="58"/>
      <c r="AJ1640" s="58"/>
      <c r="AK1640" s="58"/>
      <c r="AL1640" s="58"/>
      <c r="AM1640" s="58"/>
      <c r="AN1640" s="58"/>
      <c r="AO1640" s="58"/>
      <c r="AP1640" s="58"/>
      <c r="AQ1640" s="58"/>
      <c r="AR1640" s="58"/>
      <c r="AS1640" s="58"/>
      <c r="AT1640" s="58"/>
      <c r="AU1640" s="58"/>
      <c r="AV1640" s="58"/>
      <c r="AW1640" s="58"/>
    </row>
    <row r="1641" spans="2:49">
      <c r="B1641" s="58"/>
      <c r="C1641" s="58"/>
      <c r="D1641" s="58"/>
      <c r="E1641" s="58"/>
      <c r="F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  <c r="Q1641" s="58"/>
      <c r="R1641" s="58"/>
      <c r="S1641" s="58"/>
      <c r="T1641" s="58"/>
      <c r="U1641" s="58"/>
      <c r="V1641" s="58"/>
      <c r="W1641" s="58"/>
      <c r="X1641" s="58"/>
      <c r="Y1641" s="58"/>
      <c r="Z1641" s="58"/>
      <c r="AA1641" s="38"/>
      <c r="AB1641" s="38"/>
      <c r="AC1641" s="58"/>
      <c r="AD1641" s="58"/>
      <c r="AE1641" s="58"/>
      <c r="AF1641" s="58"/>
      <c r="AG1641" s="58"/>
      <c r="AH1641" s="58"/>
      <c r="AI1641" s="58"/>
      <c r="AJ1641" s="58"/>
      <c r="AK1641" s="58"/>
      <c r="AL1641" s="58"/>
      <c r="AM1641" s="58"/>
      <c r="AN1641" s="58"/>
      <c r="AO1641" s="58"/>
      <c r="AP1641" s="58"/>
      <c r="AQ1641" s="58"/>
      <c r="AR1641" s="58"/>
      <c r="AS1641" s="58"/>
      <c r="AT1641" s="58"/>
      <c r="AU1641" s="58"/>
      <c r="AV1641" s="58"/>
      <c r="AW1641" s="58"/>
    </row>
    <row r="1642" spans="2:49">
      <c r="B1642" s="58"/>
      <c r="C1642" s="58"/>
      <c r="D1642" s="58"/>
      <c r="E1642" s="58"/>
      <c r="F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  <c r="Q1642" s="58"/>
      <c r="R1642" s="58"/>
      <c r="S1642" s="58"/>
      <c r="T1642" s="58"/>
      <c r="U1642" s="58"/>
      <c r="V1642" s="58"/>
      <c r="W1642" s="58"/>
      <c r="X1642" s="58"/>
      <c r="Y1642" s="58"/>
      <c r="Z1642" s="58"/>
      <c r="AA1642" s="38"/>
      <c r="AB1642" s="38"/>
      <c r="AC1642" s="58"/>
      <c r="AD1642" s="58"/>
      <c r="AE1642" s="58"/>
      <c r="AF1642" s="58"/>
      <c r="AG1642" s="58"/>
      <c r="AH1642" s="58"/>
      <c r="AI1642" s="58"/>
      <c r="AJ1642" s="58"/>
      <c r="AK1642" s="58"/>
      <c r="AL1642" s="58"/>
      <c r="AM1642" s="58"/>
      <c r="AN1642" s="58"/>
      <c r="AO1642" s="58"/>
      <c r="AP1642" s="58"/>
      <c r="AQ1642" s="58"/>
      <c r="AR1642" s="58"/>
      <c r="AS1642" s="58"/>
      <c r="AT1642" s="58"/>
      <c r="AU1642" s="58"/>
      <c r="AV1642" s="58"/>
      <c r="AW1642" s="58"/>
    </row>
    <row r="1643" spans="2:49">
      <c r="B1643" s="58"/>
      <c r="C1643" s="58"/>
      <c r="D1643" s="58"/>
      <c r="E1643" s="58"/>
      <c r="F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  <c r="AA1643" s="38"/>
      <c r="AB1643" s="38"/>
      <c r="AC1643" s="58"/>
      <c r="AD1643" s="58"/>
      <c r="AE1643" s="58"/>
      <c r="AF1643" s="58"/>
      <c r="AG1643" s="58"/>
      <c r="AH1643" s="58"/>
      <c r="AI1643" s="58"/>
      <c r="AJ1643" s="58"/>
      <c r="AK1643" s="58"/>
      <c r="AL1643" s="58"/>
      <c r="AM1643" s="58"/>
      <c r="AN1643" s="58"/>
      <c r="AO1643" s="58"/>
      <c r="AP1643" s="58"/>
      <c r="AQ1643" s="58"/>
      <c r="AR1643" s="58"/>
      <c r="AS1643" s="58"/>
      <c r="AT1643" s="58"/>
      <c r="AU1643" s="58"/>
      <c r="AV1643" s="58"/>
      <c r="AW1643" s="58"/>
    </row>
    <row r="1644" spans="2:49">
      <c r="B1644" s="58"/>
      <c r="C1644" s="58"/>
      <c r="D1644" s="58"/>
      <c r="E1644" s="58"/>
      <c r="F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  <c r="Q1644" s="58"/>
      <c r="R1644" s="58"/>
      <c r="S1644" s="58"/>
      <c r="T1644" s="58"/>
      <c r="U1644" s="58"/>
      <c r="V1644" s="58"/>
      <c r="W1644" s="58"/>
      <c r="X1644" s="58"/>
      <c r="Y1644" s="58"/>
      <c r="Z1644" s="58"/>
      <c r="AA1644" s="38"/>
      <c r="AB1644" s="38"/>
      <c r="AC1644" s="58"/>
      <c r="AD1644" s="58"/>
      <c r="AE1644" s="58"/>
      <c r="AF1644" s="58"/>
      <c r="AG1644" s="58"/>
      <c r="AH1644" s="58"/>
      <c r="AI1644" s="58"/>
      <c r="AJ1644" s="58"/>
      <c r="AK1644" s="58"/>
      <c r="AL1644" s="58"/>
      <c r="AM1644" s="58"/>
      <c r="AN1644" s="58"/>
      <c r="AO1644" s="58"/>
      <c r="AP1644" s="58"/>
      <c r="AQ1644" s="58"/>
      <c r="AR1644" s="58"/>
      <c r="AS1644" s="58"/>
      <c r="AT1644" s="58"/>
      <c r="AU1644" s="58"/>
      <c r="AV1644" s="58"/>
      <c r="AW1644" s="58"/>
    </row>
    <row r="1645" spans="2:49">
      <c r="B1645" s="58"/>
      <c r="C1645" s="58"/>
      <c r="D1645" s="58"/>
      <c r="E1645" s="58"/>
      <c r="F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  <c r="Q1645" s="58"/>
      <c r="R1645" s="58"/>
      <c r="S1645" s="58"/>
      <c r="T1645" s="58"/>
      <c r="U1645" s="58"/>
      <c r="V1645" s="58"/>
      <c r="W1645" s="58"/>
      <c r="X1645" s="58"/>
      <c r="Y1645" s="58"/>
      <c r="Z1645" s="58"/>
      <c r="AA1645" s="38"/>
      <c r="AB1645" s="38"/>
      <c r="AC1645" s="58"/>
      <c r="AD1645" s="58"/>
      <c r="AE1645" s="58"/>
      <c r="AF1645" s="58"/>
      <c r="AG1645" s="58"/>
      <c r="AH1645" s="58"/>
      <c r="AI1645" s="58"/>
      <c r="AJ1645" s="58"/>
      <c r="AK1645" s="58"/>
      <c r="AL1645" s="58"/>
      <c r="AM1645" s="58"/>
      <c r="AN1645" s="58"/>
      <c r="AO1645" s="58"/>
      <c r="AP1645" s="58"/>
      <c r="AQ1645" s="58"/>
      <c r="AR1645" s="58"/>
      <c r="AS1645" s="58"/>
      <c r="AT1645" s="58"/>
      <c r="AU1645" s="58"/>
      <c r="AV1645" s="58"/>
      <c r="AW1645" s="58"/>
    </row>
    <row r="1646" spans="2:49">
      <c r="B1646" s="58"/>
      <c r="C1646" s="58"/>
      <c r="D1646" s="58"/>
      <c r="E1646" s="58"/>
      <c r="F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  <c r="Q1646" s="58"/>
      <c r="R1646" s="58"/>
      <c r="S1646" s="58"/>
      <c r="T1646" s="58"/>
      <c r="U1646" s="58"/>
      <c r="V1646" s="58"/>
      <c r="W1646" s="58"/>
      <c r="X1646" s="58"/>
      <c r="Y1646" s="58"/>
      <c r="Z1646" s="58"/>
      <c r="AA1646" s="38"/>
      <c r="AB1646" s="38"/>
      <c r="AC1646" s="58"/>
      <c r="AD1646" s="58"/>
      <c r="AE1646" s="58"/>
      <c r="AF1646" s="58"/>
      <c r="AG1646" s="58"/>
      <c r="AH1646" s="58"/>
      <c r="AI1646" s="58"/>
      <c r="AJ1646" s="58"/>
      <c r="AK1646" s="58"/>
      <c r="AL1646" s="58"/>
      <c r="AM1646" s="58"/>
      <c r="AN1646" s="58"/>
      <c r="AO1646" s="58"/>
      <c r="AP1646" s="58"/>
      <c r="AQ1646" s="58"/>
      <c r="AR1646" s="58"/>
      <c r="AS1646" s="58"/>
      <c r="AT1646" s="58"/>
      <c r="AU1646" s="58"/>
      <c r="AV1646" s="58"/>
      <c r="AW1646" s="58"/>
    </row>
    <row r="1647" spans="2:49">
      <c r="B1647" s="58"/>
      <c r="C1647" s="58"/>
      <c r="D1647" s="58"/>
      <c r="E1647" s="58"/>
      <c r="F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  <c r="Q1647" s="58"/>
      <c r="R1647" s="58"/>
      <c r="S1647" s="58"/>
      <c r="T1647" s="58"/>
      <c r="U1647" s="58"/>
      <c r="V1647" s="58"/>
      <c r="W1647" s="58"/>
      <c r="X1647" s="58"/>
      <c r="Y1647" s="58"/>
      <c r="Z1647" s="58"/>
      <c r="AA1647" s="38"/>
      <c r="AB1647" s="38"/>
      <c r="AC1647" s="58"/>
      <c r="AD1647" s="58"/>
      <c r="AE1647" s="58"/>
      <c r="AF1647" s="58"/>
      <c r="AG1647" s="58"/>
      <c r="AH1647" s="58"/>
      <c r="AI1647" s="58"/>
      <c r="AJ1647" s="58"/>
      <c r="AK1647" s="58"/>
      <c r="AL1647" s="58"/>
      <c r="AM1647" s="58"/>
      <c r="AN1647" s="58"/>
      <c r="AO1647" s="58"/>
      <c r="AP1647" s="58"/>
      <c r="AQ1647" s="58"/>
      <c r="AR1647" s="58"/>
      <c r="AS1647" s="58"/>
      <c r="AT1647" s="58"/>
      <c r="AU1647" s="58"/>
      <c r="AV1647" s="58"/>
      <c r="AW1647" s="58"/>
    </row>
    <row r="1648" spans="2:49">
      <c r="B1648" s="58"/>
      <c r="C1648" s="58"/>
      <c r="D1648" s="58"/>
      <c r="E1648" s="58"/>
      <c r="F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  <c r="Q1648" s="58"/>
      <c r="R1648" s="58"/>
      <c r="S1648" s="58"/>
      <c r="T1648" s="58"/>
      <c r="U1648" s="58"/>
      <c r="V1648" s="58"/>
      <c r="W1648" s="58"/>
      <c r="X1648" s="58"/>
      <c r="Y1648" s="58"/>
      <c r="Z1648" s="58"/>
      <c r="AA1648" s="38"/>
      <c r="AB1648" s="38"/>
      <c r="AC1648" s="58"/>
      <c r="AD1648" s="58"/>
      <c r="AE1648" s="58"/>
      <c r="AF1648" s="58"/>
      <c r="AG1648" s="58"/>
      <c r="AH1648" s="58"/>
      <c r="AI1648" s="58"/>
      <c r="AJ1648" s="58"/>
      <c r="AK1648" s="58"/>
      <c r="AL1648" s="58"/>
      <c r="AM1648" s="58"/>
      <c r="AN1648" s="58"/>
      <c r="AO1648" s="58"/>
      <c r="AP1648" s="58"/>
      <c r="AQ1648" s="58"/>
      <c r="AR1648" s="58"/>
      <c r="AS1648" s="58"/>
      <c r="AT1648" s="58"/>
      <c r="AU1648" s="58"/>
      <c r="AV1648" s="58"/>
      <c r="AW1648" s="58"/>
    </row>
    <row r="1649" spans="2:49">
      <c r="B1649" s="58"/>
      <c r="C1649" s="58"/>
      <c r="D1649" s="58"/>
      <c r="E1649" s="58"/>
      <c r="F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  <c r="Q1649" s="58"/>
      <c r="R1649" s="58"/>
      <c r="S1649" s="58"/>
      <c r="T1649" s="58"/>
      <c r="U1649" s="58"/>
      <c r="V1649" s="58"/>
      <c r="W1649" s="58"/>
      <c r="X1649" s="58"/>
      <c r="Y1649" s="58"/>
      <c r="Z1649" s="58"/>
      <c r="AA1649" s="38"/>
      <c r="AB1649" s="38"/>
      <c r="AC1649" s="58"/>
      <c r="AD1649" s="58"/>
      <c r="AE1649" s="58"/>
      <c r="AF1649" s="58"/>
      <c r="AG1649" s="58"/>
      <c r="AH1649" s="58"/>
      <c r="AI1649" s="58"/>
      <c r="AJ1649" s="58"/>
      <c r="AK1649" s="58"/>
      <c r="AL1649" s="58"/>
      <c r="AM1649" s="58"/>
      <c r="AN1649" s="58"/>
      <c r="AO1649" s="58"/>
      <c r="AP1649" s="58"/>
      <c r="AQ1649" s="58"/>
      <c r="AR1649" s="58"/>
      <c r="AS1649" s="58"/>
      <c r="AT1649" s="58"/>
      <c r="AU1649" s="58"/>
      <c r="AV1649" s="58"/>
      <c r="AW1649" s="58"/>
    </row>
    <row r="1650" spans="2:49">
      <c r="B1650" s="58"/>
      <c r="C1650" s="58"/>
      <c r="D1650" s="58"/>
      <c r="E1650" s="58"/>
      <c r="F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  <c r="AA1650" s="38"/>
      <c r="AB1650" s="38"/>
      <c r="AC1650" s="58"/>
      <c r="AD1650" s="58"/>
      <c r="AE1650" s="58"/>
      <c r="AF1650" s="58"/>
      <c r="AG1650" s="58"/>
      <c r="AH1650" s="58"/>
      <c r="AI1650" s="58"/>
      <c r="AJ1650" s="58"/>
      <c r="AK1650" s="58"/>
      <c r="AL1650" s="58"/>
      <c r="AM1650" s="58"/>
      <c r="AN1650" s="58"/>
      <c r="AO1650" s="58"/>
      <c r="AP1650" s="58"/>
      <c r="AQ1650" s="58"/>
      <c r="AR1650" s="58"/>
      <c r="AS1650" s="58"/>
      <c r="AT1650" s="58"/>
      <c r="AU1650" s="58"/>
      <c r="AV1650" s="58"/>
      <c r="AW1650" s="58"/>
    </row>
    <row r="1651" spans="2:49">
      <c r="B1651" s="58"/>
      <c r="C1651" s="58"/>
      <c r="D1651" s="58"/>
      <c r="E1651" s="58"/>
      <c r="F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  <c r="Q1651" s="58"/>
      <c r="R1651" s="58"/>
      <c r="S1651" s="58"/>
      <c r="T1651" s="58"/>
      <c r="U1651" s="58"/>
      <c r="V1651" s="58"/>
      <c r="W1651" s="58"/>
      <c r="X1651" s="58"/>
      <c r="Y1651" s="58"/>
      <c r="Z1651" s="58"/>
      <c r="AA1651" s="38"/>
      <c r="AB1651" s="38"/>
      <c r="AC1651" s="58"/>
      <c r="AD1651" s="58"/>
      <c r="AE1651" s="58"/>
      <c r="AF1651" s="58"/>
      <c r="AG1651" s="58"/>
      <c r="AH1651" s="58"/>
      <c r="AI1651" s="58"/>
      <c r="AJ1651" s="58"/>
      <c r="AK1651" s="58"/>
      <c r="AL1651" s="58"/>
      <c r="AM1651" s="58"/>
      <c r="AN1651" s="58"/>
      <c r="AO1651" s="58"/>
      <c r="AP1651" s="58"/>
      <c r="AQ1651" s="58"/>
      <c r="AR1651" s="58"/>
      <c r="AS1651" s="58"/>
      <c r="AT1651" s="58"/>
      <c r="AU1651" s="58"/>
      <c r="AV1651" s="58"/>
      <c r="AW1651" s="58"/>
    </row>
    <row r="1652" spans="2:49">
      <c r="B1652" s="58"/>
      <c r="C1652" s="58"/>
      <c r="D1652" s="58"/>
      <c r="E1652" s="58"/>
      <c r="F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58"/>
      <c r="AA1652" s="38"/>
      <c r="AB1652" s="38"/>
      <c r="AC1652" s="58"/>
      <c r="AD1652" s="58"/>
      <c r="AE1652" s="58"/>
      <c r="AF1652" s="58"/>
      <c r="AG1652" s="58"/>
      <c r="AH1652" s="58"/>
      <c r="AI1652" s="58"/>
      <c r="AJ1652" s="58"/>
      <c r="AK1652" s="58"/>
      <c r="AL1652" s="58"/>
      <c r="AM1652" s="58"/>
      <c r="AN1652" s="58"/>
      <c r="AO1652" s="58"/>
      <c r="AP1652" s="58"/>
      <c r="AQ1652" s="58"/>
      <c r="AR1652" s="58"/>
      <c r="AS1652" s="58"/>
      <c r="AT1652" s="58"/>
      <c r="AU1652" s="58"/>
      <c r="AV1652" s="58"/>
      <c r="AW1652" s="58"/>
    </row>
    <row r="1653" spans="2:49">
      <c r="B1653" s="58"/>
      <c r="C1653" s="58"/>
      <c r="D1653" s="58"/>
      <c r="E1653" s="58"/>
      <c r="F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  <c r="AA1653" s="38"/>
      <c r="AB1653" s="38"/>
      <c r="AC1653" s="58"/>
      <c r="AD1653" s="58"/>
      <c r="AE1653" s="58"/>
      <c r="AF1653" s="58"/>
      <c r="AG1653" s="58"/>
      <c r="AH1653" s="58"/>
      <c r="AI1653" s="58"/>
      <c r="AJ1653" s="58"/>
      <c r="AK1653" s="58"/>
      <c r="AL1653" s="58"/>
      <c r="AM1653" s="58"/>
      <c r="AN1653" s="58"/>
      <c r="AO1653" s="58"/>
      <c r="AP1653" s="58"/>
      <c r="AQ1653" s="58"/>
      <c r="AR1653" s="58"/>
      <c r="AS1653" s="58"/>
      <c r="AT1653" s="58"/>
      <c r="AU1653" s="58"/>
      <c r="AV1653" s="58"/>
      <c r="AW1653" s="58"/>
    </row>
    <row r="1654" spans="2:49">
      <c r="B1654" s="58"/>
      <c r="C1654" s="58"/>
      <c r="D1654" s="58"/>
      <c r="E1654" s="58"/>
      <c r="F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  <c r="Q1654" s="58"/>
      <c r="R1654" s="58"/>
      <c r="S1654" s="58"/>
      <c r="T1654" s="58"/>
      <c r="U1654" s="58"/>
      <c r="V1654" s="58"/>
      <c r="W1654" s="58"/>
      <c r="X1654" s="58"/>
      <c r="Y1654" s="58"/>
      <c r="Z1654" s="58"/>
      <c r="AA1654" s="38"/>
      <c r="AB1654" s="38"/>
      <c r="AC1654" s="58"/>
      <c r="AD1654" s="58"/>
      <c r="AE1654" s="58"/>
      <c r="AF1654" s="58"/>
      <c r="AG1654" s="58"/>
      <c r="AH1654" s="58"/>
      <c r="AI1654" s="58"/>
      <c r="AJ1654" s="58"/>
      <c r="AK1654" s="58"/>
      <c r="AL1654" s="58"/>
      <c r="AM1654" s="58"/>
      <c r="AN1654" s="58"/>
      <c r="AO1654" s="58"/>
      <c r="AP1654" s="58"/>
      <c r="AQ1654" s="58"/>
      <c r="AR1654" s="58"/>
      <c r="AS1654" s="58"/>
      <c r="AT1654" s="58"/>
      <c r="AU1654" s="58"/>
      <c r="AV1654" s="58"/>
      <c r="AW1654" s="58"/>
    </row>
    <row r="1655" spans="2:49">
      <c r="B1655" s="58"/>
      <c r="C1655" s="58"/>
      <c r="D1655" s="58"/>
      <c r="E1655" s="58"/>
      <c r="F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  <c r="Q1655" s="58"/>
      <c r="R1655" s="58"/>
      <c r="S1655" s="58"/>
      <c r="T1655" s="58"/>
      <c r="U1655" s="58"/>
      <c r="V1655" s="58"/>
      <c r="W1655" s="58"/>
      <c r="X1655" s="58"/>
      <c r="Y1655" s="58"/>
      <c r="Z1655" s="58"/>
      <c r="AA1655" s="38"/>
      <c r="AB1655" s="38"/>
      <c r="AC1655" s="58"/>
      <c r="AD1655" s="58"/>
      <c r="AE1655" s="58"/>
      <c r="AF1655" s="58"/>
      <c r="AG1655" s="58"/>
      <c r="AH1655" s="58"/>
      <c r="AI1655" s="58"/>
      <c r="AJ1655" s="58"/>
      <c r="AK1655" s="58"/>
      <c r="AL1655" s="58"/>
      <c r="AM1655" s="58"/>
      <c r="AN1655" s="58"/>
      <c r="AO1655" s="58"/>
      <c r="AP1655" s="58"/>
      <c r="AQ1655" s="58"/>
      <c r="AR1655" s="58"/>
      <c r="AS1655" s="58"/>
      <c r="AT1655" s="58"/>
      <c r="AU1655" s="58"/>
      <c r="AV1655" s="58"/>
      <c r="AW1655" s="58"/>
    </row>
    <row r="1656" spans="2:49">
      <c r="B1656" s="58"/>
      <c r="C1656" s="58"/>
      <c r="D1656" s="58"/>
      <c r="E1656" s="58"/>
      <c r="F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  <c r="Q1656" s="58"/>
      <c r="R1656" s="58"/>
      <c r="S1656" s="58"/>
      <c r="T1656" s="58"/>
      <c r="U1656" s="58"/>
      <c r="V1656" s="58"/>
      <c r="W1656" s="58"/>
      <c r="X1656" s="58"/>
      <c r="Y1656" s="58"/>
      <c r="Z1656" s="58"/>
      <c r="AA1656" s="38"/>
      <c r="AB1656" s="38"/>
      <c r="AC1656" s="58"/>
      <c r="AD1656" s="58"/>
      <c r="AE1656" s="58"/>
      <c r="AF1656" s="58"/>
      <c r="AG1656" s="58"/>
      <c r="AH1656" s="58"/>
      <c r="AI1656" s="58"/>
      <c r="AJ1656" s="58"/>
      <c r="AK1656" s="58"/>
      <c r="AL1656" s="58"/>
      <c r="AM1656" s="58"/>
      <c r="AN1656" s="58"/>
      <c r="AO1656" s="58"/>
      <c r="AP1656" s="58"/>
      <c r="AQ1656" s="58"/>
      <c r="AR1656" s="58"/>
      <c r="AS1656" s="58"/>
      <c r="AT1656" s="58"/>
      <c r="AU1656" s="58"/>
      <c r="AV1656" s="58"/>
      <c r="AW1656" s="58"/>
    </row>
    <row r="1657" spans="2:49">
      <c r="B1657" s="58"/>
      <c r="C1657" s="58"/>
      <c r="D1657" s="58"/>
      <c r="E1657" s="58"/>
      <c r="F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  <c r="Q1657" s="58"/>
      <c r="R1657" s="58"/>
      <c r="S1657" s="58"/>
      <c r="T1657" s="58"/>
      <c r="U1657" s="58"/>
      <c r="V1657" s="58"/>
      <c r="W1657" s="58"/>
      <c r="X1657" s="58"/>
      <c r="Y1657" s="58"/>
      <c r="Z1657" s="58"/>
      <c r="AA1657" s="38"/>
      <c r="AB1657" s="38"/>
      <c r="AC1657" s="58"/>
      <c r="AD1657" s="58"/>
      <c r="AE1657" s="58"/>
      <c r="AF1657" s="58"/>
      <c r="AG1657" s="58"/>
      <c r="AH1657" s="58"/>
      <c r="AI1657" s="58"/>
      <c r="AJ1657" s="58"/>
      <c r="AK1657" s="58"/>
      <c r="AL1657" s="58"/>
      <c r="AM1657" s="58"/>
      <c r="AN1657" s="58"/>
      <c r="AO1657" s="58"/>
      <c r="AP1657" s="58"/>
      <c r="AQ1657" s="58"/>
      <c r="AR1657" s="58"/>
      <c r="AS1657" s="58"/>
      <c r="AT1657" s="58"/>
      <c r="AU1657" s="58"/>
      <c r="AV1657" s="58"/>
      <c r="AW1657" s="58"/>
    </row>
    <row r="1658" spans="2:49">
      <c r="B1658" s="58"/>
      <c r="C1658" s="58"/>
      <c r="D1658" s="58"/>
      <c r="E1658" s="58"/>
      <c r="F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  <c r="Q1658" s="58"/>
      <c r="R1658" s="58"/>
      <c r="S1658" s="58"/>
      <c r="T1658" s="58"/>
      <c r="U1658" s="58"/>
      <c r="V1658" s="58"/>
      <c r="W1658" s="58"/>
      <c r="X1658" s="58"/>
      <c r="Y1658" s="58"/>
      <c r="Z1658" s="58"/>
      <c r="AA1658" s="38"/>
      <c r="AB1658" s="38"/>
      <c r="AC1658" s="58"/>
      <c r="AD1658" s="58"/>
      <c r="AE1658" s="58"/>
      <c r="AF1658" s="58"/>
      <c r="AG1658" s="58"/>
      <c r="AH1658" s="58"/>
      <c r="AI1658" s="58"/>
      <c r="AJ1658" s="58"/>
      <c r="AK1658" s="58"/>
      <c r="AL1658" s="58"/>
      <c r="AM1658" s="58"/>
      <c r="AN1658" s="58"/>
      <c r="AO1658" s="58"/>
      <c r="AP1658" s="58"/>
      <c r="AQ1658" s="58"/>
      <c r="AR1658" s="58"/>
      <c r="AS1658" s="58"/>
      <c r="AT1658" s="58"/>
      <c r="AU1658" s="58"/>
      <c r="AV1658" s="58"/>
      <c r="AW1658" s="58"/>
    </row>
    <row r="1659" spans="2:49">
      <c r="B1659" s="58"/>
      <c r="C1659" s="58"/>
      <c r="D1659" s="58"/>
      <c r="E1659" s="58"/>
      <c r="F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  <c r="Q1659" s="58"/>
      <c r="R1659" s="58"/>
      <c r="S1659" s="58"/>
      <c r="T1659" s="58"/>
      <c r="U1659" s="58"/>
      <c r="V1659" s="58"/>
      <c r="W1659" s="58"/>
      <c r="X1659" s="58"/>
      <c r="Y1659" s="58"/>
      <c r="Z1659" s="58"/>
      <c r="AA1659" s="38"/>
      <c r="AB1659" s="38"/>
      <c r="AC1659" s="58"/>
      <c r="AD1659" s="58"/>
      <c r="AE1659" s="58"/>
      <c r="AF1659" s="58"/>
      <c r="AG1659" s="58"/>
      <c r="AH1659" s="58"/>
      <c r="AI1659" s="58"/>
      <c r="AJ1659" s="58"/>
      <c r="AK1659" s="58"/>
      <c r="AL1659" s="58"/>
      <c r="AM1659" s="58"/>
      <c r="AN1659" s="58"/>
      <c r="AO1659" s="58"/>
      <c r="AP1659" s="58"/>
      <c r="AQ1659" s="58"/>
      <c r="AR1659" s="58"/>
      <c r="AS1659" s="58"/>
      <c r="AT1659" s="58"/>
      <c r="AU1659" s="58"/>
      <c r="AV1659" s="58"/>
      <c r="AW1659" s="58"/>
    </row>
    <row r="1660" spans="2:49">
      <c r="B1660" s="58"/>
      <c r="C1660" s="58"/>
      <c r="D1660" s="58"/>
      <c r="E1660" s="58"/>
      <c r="F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  <c r="AA1660" s="38"/>
      <c r="AB1660" s="38"/>
      <c r="AC1660" s="58"/>
      <c r="AD1660" s="58"/>
      <c r="AE1660" s="58"/>
      <c r="AF1660" s="58"/>
      <c r="AG1660" s="58"/>
      <c r="AH1660" s="58"/>
      <c r="AI1660" s="58"/>
      <c r="AJ1660" s="58"/>
      <c r="AK1660" s="58"/>
      <c r="AL1660" s="58"/>
      <c r="AM1660" s="58"/>
      <c r="AN1660" s="58"/>
      <c r="AO1660" s="58"/>
      <c r="AP1660" s="58"/>
      <c r="AQ1660" s="58"/>
      <c r="AR1660" s="58"/>
      <c r="AS1660" s="58"/>
      <c r="AT1660" s="58"/>
      <c r="AU1660" s="58"/>
      <c r="AV1660" s="58"/>
      <c r="AW1660" s="58"/>
    </row>
    <row r="1661" spans="2:49">
      <c r="B1661" s="58"/>
      <c r="C1661" s="58"/>
      <c r="D1661" s="58"/>
      <c r="E1661" s="58"/>
      <c r="F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  <c r="Q1661" s="58"/>
      <c r="R1661" s="58"/>
      <c r="S1661" s="58"/>
      <c r="T1661" s="58"/>
      <c r="U1661" s="58"/>
      <c r="V1661" s="58"/>
      <c r="W1661" s="58"/>
      <c r="X1661" s="58"/>
      <c r="Y1661" s="58"/>
      <c r="Z1661" s="58"/>
      <c r="AA1661" s="38"/>
      <c r="AB1661" s="38"/>
      <c r="AC1661" s="58"/>
      <c r="AD1661" s="58"/>
      <c r="AE1661" s="58"/>
      <c r="AF1661" s="58"/>
      <c r="AG1661" s="58"/>
      <c r="AH1661" s="58"/>
      <c r="AI1661" s="58"/>
      <c r="AJ1661" s="58"/>
      <c r="AK1661" s="58"/>
      <c r="AL1661" s="58"/>
      <c r="AM1661" s="58"/>
      <c r="AN1661" s="58"/>
      <c r="AO1661" s="58"/>
      <c r="AP1661" s="58"/>
      <c r="AQ1661" s="58"/>
      <c r="AR1661" s="58"/>
      <c r="AS1661" s="58"/>
      <c r="AT1661" s="58"/>
      <c r="AU1661" s="58"/>
      <c r="AV1661" s="58"/>
      <c r="AW1661" s="58"/>
    </row>
    <row r="1662" spans="2:49">
      <c r="B1662" s="58"/>
      <c r="C1662" s="58"/>
      <c r="D1662" s="58"/>
      <c r="E1662" s="58"/>
      <c r="F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  <c r="Q1662" s="58"/>
      <c r="R1662" s="58"/>
      <c r="S1662" s="58"/>
      <c r="T1662" s="58"/>
      <c r="U1662" s="58"/>
      <c r="V1662" s="58"/>
      <c r="W1662" s="58"/>
      <c r="X1662" s="58"/>
      <c r="Y1662" s="58"/>
      <c r="Z1662" s="58"/>
      <c r="AA1662" s="38"/>
      <c r="AB1662" s="38"/>
      <c r="AC1662" s="58"/>
      <c r="AD1662" s="58"/>
      <c r="AE1662" s="58"/>
      <c r="AF1662" s="58"/>
      <c r="AG1662" s="58"/>
      <c r="AH1662" s="58"/>
      <c r="AI1662" s="58"/>
      <c r="AJ1662" s="58"/>
      <c r="AK1662" s="58"/>
      <c r="AL1662" s="58"/>
      <c r="AM1662" s="58"/>
      <c r="AN1662" s="58"/>
      <c r="AO1662" s="58"/>
      <c r="AP1662" s="58"/>
      <c r="AQ1662" s="58"/>
      <c r="AR1662" s="58"/>
      <c r="AS1662" s="58"/>
      <c r="AT1662" s="58"/>
      <c r="AU1662" s="58"/>
      <c r="AV1662" s="58"/>
      <c r="AW1662" s="58"/>
    </row>
    <row r="1663" spans="2:49">
      <c r="B1663" s="58"/>
      <c r="C1663" s="58"/>
      <c r="D1663" s="58"/>
      <c r="E1663" s="58"/>
      <c r="F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  <c r="AA1663" s="38"/>
      <c r="AB1663" s="38"/>
      <c r="AC1663" s="58"/>
      <c r="AD1663" s="58"/>
      <c r="AE1663" s="58"/>
      <c r="AF1663" s="58"/>
      <c r="AG1663" s="58"/>
      <c r="AH1663" s="58"/>
      <c r="AI1663" s="58"/>
      <c r="AJ1663" s="58"/>
      <c r="AK1663" s="58"/>
      <c r="AL1663" s="58"/>
      <c r="AM1663" s="58"/>
      <c r="AN1663" s="58"/>
      <c r="AO1663" s="58"/>
      <c r="AP1663" s="58"/>
      <c r="AQ1663" s="58"/>
      <c r="AR1663" s="58"/>
      <c r="AS1663" s="58"/>
      <c r="AT1663" s="58"/>
      <c r="AU1663" s="58"/>
      <c r="AV1663" s="58"/>
      <c r="AW1663" s="58"/>
    </row>
    <row r="1664" spans="2:49">
      <c r="B1664" s="58"/>
      <c r="C1664" s="58"/>
      <c r="D1664" s="58"/>
      <c r="E1664" s="58"/>
      <c r="F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  <c r="Q1664" s="58"/>
      <c r="R1664" s="58"/>
      <c r="S1664" s="58"/>
      <c r="T1664" s="58"/>
      <c r="U1664" s="58"/>
      <c r="V1664" s="58"/>
      <c r="W1664" s="58"/>
      <c r="X1664" s="58"/>
      <c r="Y1664" s="58"/>
      <c r="Z1664" s="58"/>
      <c r="AA1664" s="38"/>
      <c r="AB1664" s="38"/>
      <c r="AC1664" s="58"/>
      <c r="AD1664" s="58"/>
      <c r="AE1664" s="58"/>
      <c r="AF1664" s="58"/>
      <c r="AG1664" s="58"/>
      <c r="AH1664" s="58"/>
      <c r="AI1664" s="58"/>
      <c r="AJ1664" s="58"/>
      <c r="AK1664" s="58"/>
      <c r="AL1664" s="58"/>
      <c r="AM1664" s="58"/>
      <c r="AN1664" s="58"/>
      <c r="AO1664" s="58"/>
      <c r="AP1664" s="58"/>
      <c r="AQ1664" s="58"/>
      <c r="AR1664" s="58"/>
      <c r="AS1664" s="58"/>
      <c r="AT1664" s="58"/>
      <c r="AU1664" s="58"/>
      <c r="AV1664" s="58"/>
      <c r="AW1664" s="58"/>
    </row>
    <row r="1665" spans="2:49">
      <c r="B1665" s="58"/>
      <c r="C1665" s="58"/>
      <c r="D1665" s="58"/>
      <c r="E1665" s="58"/>
      <c r="F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  <c r="Q1665" s="58"/>
      <c r="R1665" s="58"/>
      <c r="S1665" s="58"/>
      <c r="T1665" s="58"/>
      <c r="U1665" s="58"/>
      <c r="V1665" s="58"/>
      <c r="W1665" s="58"/>
      <c r="X1665" s="58"/>
      <c r="Y1665" s="58"/>
      <c r="Z1665" s="58"/>
      <c r="AA1665" s="38"/>
      <c r="AB1665" s="38"/>
      <c r="AC1665" s="58"/>
      <c r="AD1665" s="58"/>
      <c r="AE1665" s="58"/>
      <c r="AF1665" s="58"/>
      <c r="AG1665" s="58"/>
      <c r="AH1665" s="58"/>
      <c r="AI1665" s="58"/>
      <c r="AJ1665" s="58"/>
      <c r="AK1665" s="58"/>
      <c r="AL1665" s="58"/>
      <c r="AM1665" s="58"/>
      <c r="AN1665" s="58"/>
      <c r="AO1665" s="58"/>
      <c r="AP1665" s="58"/>
      <c r="AQ1665" s="58"/>
      <c r="AR1665" s="58"/>
      <c r="AS1665" s="58"/>
      <c r="AT1665" s="58"/>
      <c r="AU1665" s="58"/>
      <c r="AV1665" s="58"/>
      <c r="AW1665" s="58"/>
    </row>
    <row r="1666" spans="2:49">
      <c r="B1666" s="58"/>
      <c r="C1666" s="58"/>
      <c r="D1666" s="58"/>
      <c r="E1666" s="58"/>
      <c r="F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  <c r="Q1666" s="58"/>
      <c r="R1666" s="58"/>
      <c r="S1666" s="58"/>
      <c r="T1666" s="58"/>
      <c r="U1666" s="58"/>
      <c r="V1666" s="58"/>
      <c r="W1666" s="58"/>
      <c r="X1666" s="58"/>
      <c r="Y1666" s="58"/>
      <c r="Z1666" s="58"/>
      <c r="AA1666" s="38"/>
      <c r="AB1666" s="38"/>
      <c r="AC1666" s="58"/>
      <c r="AD1666" s="58"/>
      <c r="AE1666" s="58"/>
      <c r="AF1666" s="58"/>
      <c r="AG1666" s="58"/>
      <c r="AH1666" s="58"/>
      <c r="AI1666" s="58"/>
      <c r="AJ1666" s="58"/>
      <c r="AK1666" s="58"/>
      <c r="AL1666" s="58"/>
      <c r="AM1666" s="58"/>
      <c r="AN1666" s="58"/>
      <c r="AO1666" s="58"/>
      <c r="AP1666" s="58"/>
      <c r="AQ1666" s="58"/>
      <c r="AR1666" s="58"/>
      <c r="AS1666" s="58"/>
      <c r="AT1666" s="58"/>
      <c r="AU1666" s="58"/>
      <c r="AV1666" s="58"/>
      <c r="AW1666" s="58"/>
    </row>
    <row r="1667" spans="2:49">
      <c r="B1667" s="58"/>
      <c r="C1667" s="58"/>
      <c r="D1667" s="58"/>
      <c r="E1667" s="58"/>
      <c r="F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  <c r="Q1667" s="58"/>
      <c r="R1667" s="58"/>
      <c r="S1667" s="58"/>
      <c r="T1667" s="58"/>
      <c r="U1667" s="58"/>
      <c r="V1667" s="58"/>
      <c r="W1667" s="58"/>
      <c r="X1667" s="58"/>
      <c r="Y1667" s="58"/>
      <c r="Z1667" s="58"/>
      <c r="AA1667" s="38"/>
      <c r="AB1667" s="38"/>
      <c r="AC1667" s="58"/>
      <c r="AD1667" s="58"/>
      <c r="AE1667" s="58"/>
      <c r="AF1667" s="58"/>
      <c r="AG1667" s="58"/>
      <c r="AH1667" s="58"/>
      <c r="AI1667" s="58"/>
      <c r="AJ1667" s="58"/>
      <c r="AK1667" s="58"/>
      <c r="AL1667" s="58"/>
      <c r="AM1667" s="58"/>
      <c r="AN1667" s="58"/>
      <c r="AO1667" s="58"/>
      <c r="AP1667" s="58"/>
      <c r="AQ1667" s="58"/>
      <c r="AR1667" s="58"/>
      <c r="AS1667" s="58"/>
      <c r="AT1667" s="58"/>
      <c r="AU1667" s="58"/>
      <c r="AV1667" s="58"/>
      <c r="AW1667" s="58"/>
    </row>
    <row r="1668" spans="2:49">
      <c r="B1668" s="58"/>
      <c r="C1668" s="58"/>
      <c r="D1668" s="58"/>
      <c r="E1668" s="58"/>
      <c r="F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  <c r="Q1668" s="58"/>
      <c r="R1668" s="58"/>
      <c r="S1668" s="58"/>
      <c r="T1668" s="58"/>
      <c r="U1668" s="58"/>
      <c r="V1668" s="58"/>
      <c r="W1668" s="58"/>
      <c r="X1668" s="58"/>
      <c r="Y1668" s="58"/>
      <c r="Z1668" s="58"/>
      <c r="AA1668" s="38"/>
      <c r="AB1668" s="38"/>
      <c r="AC1668" s="58"/>
      <c r="AD1668" s="58"/>
      <c r="AE1668" s="58"/>
      <c r="AF1668" s="58"/>
      <c r="AG1668" s="58"/>
      <c r="AH1668" s="58"/>
      <c r="AI1668" s="58"/>
      <c r="AJ1668" s="58"/>
      <c r="AK1668" s="58"/>
      <c r="AL1668" s="58"/>
      <c r="AM1668" s="58"/>
      <c r="AN1668" s="58"/>
      <c r="AO1668" s="58"/>
      <c r="AP1668" s="58"/>
      <c r="AQ1668" s="58"/>
      <c r="AR1668" s="58"/>
      <c r="AS1668" s="58"/>
      <c r="AT1668" s="58"/>
      <c r="AU1668" s="58"/>
      <c r="AV1668" s="58"/>
      <c r="AW1668" s="58"/>
    </row>
    <row r="1669" spans="2:49">
      <c r="B1669" s="58"/>
      <c r="C1669" s="58"/>
      <c r="D1669" s="58"/>
      <c r="E1669" s="58"/>
      <c r="F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  <c r="Q1669" s="58"/>
      <c r="R1669" s="58"/>
      <c r="S1669" s="58"/>
      <c r="T1669" s="58"/>
      <c r="U1669" s="58"/>
      <c r="V1669" s="58"/>
      <c r="W1669" s="58"/>
      <c r="X1669" s="58"/>
      <c r="Y1669" s="58"/>
      <c r="Z1669" s="58"/>
      <c r="AA1669" s="38"/>
      <c r="AB1669" s="38"/>
      <c r="AC1669" s="58"/>
      <c r="AD1669" s="58"/>
      <c r="AE1669" s="58"/>
      <c r="AF1669" s="58"/>
      <c r="AG1669" s="58"/>
      <c r="AH1669" s="58"/>
      <c r="AI1669" s="58"/>
      <c r="AJ1669" s="58"/>
      <c r="AK1669" s="58"/>
      <c r="AL1669" s="58"/>
      <c r="AM1669" s="58"/>
      <c r="AN1669" s="58"/>
      <c r="AO1669" s="58"/>
      <c r="AP1669" s="58"/>
      <c r="AQ1669" s="58"/>
      <c r="AR1669" s="58"/>
      <c r="AS1669" s="58"/>
      <c r="AT1669" s="58"/>
      <c r="AU1669" s="58"/>
      <c r="AV1669" s="58"/>
      <c r="AW1669" s="58"/>
    </row>
    <row r="1670" spans="2:49">
      <c r="B1670" s="58"/>
      <c r="C1670" s="58"/>
      <c r="D1670" s="58"/>
      <c r="E1670" s="58"/>
      <c r="F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  <c r="AA1670" s="38"/>
      <c r="AB1670" s="38"/>
      <c r="AC1670" s="58"/>
      <c r="AD1670" s="58"/>
      <c r="AE1670" s="58"/>
      <c r="AF1670" s="58"/>
      <c r="AG1670" s="58"/>
      <c r="AH1670" s="58"/>
      <c r="AI1670" s="58"/>
      <c r="AJ1670" s="58"/>
      <c r="AK1670" s="58"/>
      <c r="AL1670" s="58"/>
      <c r="AM1670" s="58"/>
      <c r="AN1670" s="58"/>
      <c r="AO1670" s="58"/>
      <c r="AP1670" s="58"/>
      <c r="AQ1670" s="58"/>
      <c r="AR1670" s="58"/>
      <c r="AS1670" s="58"/>
      <c r="AT1670" s="58"/>
      <c r="AU1670" s="58"/>
      <c r="AV1670" s="58"/>
      <c r="AW1670" s="58"/>
    </row>
    <row r="1671" spans="2:49">
      <c r="B1671" s="58"/>
      <c r="C1671" s="58"/>
      <c r="D1671" s="58"/>
      <c r="E1671" s="58"/>
      <c r="F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  <c r="Q1671" s="58"/>
      <c r="R1671" s="58"/>
      <c r="S1671" s="58"/>
      <c r="T1671" s="58"/>
      <c r="U1671" s="58"/>
      <c r="V1671" s="58"/>
      <c r="W1671" s="58"/>
      <c r="X1671" s="58"/>
      <c r="Y1671" s="58"/>
      <c r="Z1671" s="58"/>
      <c r="AA1671" s="38"/>
      <c r="AB1671" s="38"/>
      <c r="AC1671" s="58"/>
      <c r="AD1671" s="58"/>
      <c r="AE1671" s="58"/>
      <c r="AF1671" s="58"/>
      <c r="AG1671" s="58"/>
      <c r="AH1671" s="58"/>
      <c r="AI1671" s="58"/>
      <c r="AJ1671" s="58"/>
      <c r="AK1671" s="58"/>
      <c r="AL1671" s="58"/>
      <c r="AM1671" s="58"/>
      <c r="AN1671" s="58"/>
      <c r="AO1671" s="58"/>
      <c r="AP1671" s="58"/>
      <c r="AQ1671" s="58"/>
      <c r="AR1671" s="58"/>
      <c r="AS1671" s="58"/>
      <c r="AT1671" s="58"/>
      <c r="AU1671" s="58"/>
      <c r="AV1671" s="58"/>
      <c r="AW1671" s="58"/>
    </row>
    <row r="1672" spans="2:49">
      <c r="B1672" s="58"/>
      <c r="C1672" s="58"/>
      <c r="D1672" s="58"/>
      <c r="E1672" s="58"/>
      <c r="F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  <c r="Q1672" s="58"/>
      <c r="R1672" s="58"/>
      <c r="S1672" s="58"/>
      <c r="T1672" s="58"/>
      <c r="U1672" s="58"/>
      <c r="V1672" s="58"/>
      <c r="W1672" s="58"/>
      <c r="X1672" s="58"/>
      <c r="Y1672" s="58"/>
      <c r="Z1672" s="58"/>
      <c r="AA1672" s="38"/>
      <c r="AB1672" s="38"/>
      <c r="AC1672" s="58"/>
      <c r="AD1672" s="58"/>
      <c r="AE1672" s="58"/>
      <c r="AF1672" s="58"/>
      <c r="AG1672" s="58"/>
      <c r="AH1672" s="58"/>
      <c r="AI1672" s="58"/>
      <c r="AJ1672" s="58"/>
      <c r="AK1672" s="58"/>
      <c r="AL1672" s="58"/>
      <c r="AM1672" s="58"/>
      <c r="AN1672" s="58"/>
      <c r="AO1672" s="58"/>
      <c r="AP1672" s="58"/>
      <c r="AQ1672" s="58"/>
      <c r="AR1672" s="58"/>
      <c r="AS1672" s="58"/>
      <c r="AT1672" s="58"/>
      <c r="AU1672" s="58"/>
      <c r="AV1672" s="58"/>
      <c r="AW1672" s="58"/>
    </row>
    <row r="1673" spans="2:49">
      <c r="B1673" s="58"/>
      <c r="C1673" s="58"/>
      <c r="D1673" s="58"/>
      <c r="E1673" s="58"/>
      <c r="F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  <c r="AA1673" s="38"/>
      <c r="AB1673" s="38"/>
      <c r="AC1673" s="58"/>
      <c r="AD1673" s="58"/>
      <c r="AE1673" s="58"/>
      <c r="AF1673" s="58"/>
      <c r="AG1673" s="58"/>
      <c r="AH1673" s="58"/>
      <c r="AI1673" s="58"/>
      <c r="AJ1673" s="58"/>
      <c r="AK1673" s="58"/>
      <c r="AL1673" s="58"/>
      <c r="AM1673" s="58"/>
      <c r="AN1673" s="58"/>
      <c r="AO1673" s="58"/>
      <c r="AP1673" s="58"/>
      <c r="AQ1673" s="58"/>
      <c r="AR1673" s="58"/>
      <c r="AS1673" s="58"/>
      <c r="AT1673" s="58"/>
      <c r="AU1673" s="58"/>
      <c r="AV1673" s="58"/>
      <c r="AW1673" s="58"/>
    </row>
    <row r="1674" spans="2:49">
      <c r="B1674" s="58"/>
      <c r="C1674" s="58"/>
      <c r="D1674" s="58"/>
      <c r="E1674" s="58"/>
      <c r="F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  <c r="Q1674" s="58"/>
      <c r="R1674" s="58"/>
      <c r="S1674" s="58"/>
      <c r="T1674" s="58"/>
      <c r="U1674" s="58"/>
      <c r="V1674" s="58"/>
      <c r="W1674" s="58"/>
      <c r="X1674" s="58"/>
      <c r="Y1674" s="58"/>
      <c r="Z1674" s="58"/>
      <c r="AA1674" s="38"/>
      <c r="AB1674" s="38"/>
      <c r="AC1674" s="58"/>
      <c r="AD1674" s="58"/>
      <c r="AE1674" s="58"/>
      <c r="AF1674" s="58"/>
      <c r="AG1674" s="58"/>
      <c r="AH1674" s="58"/>
      <c r="AI1674" s="58"/>
      <c r="AJ1674" s="58"/>
      <c r="AK1674" s="58"/>
      <c r="AL1674" s="58"/>
      <c r="AM1674" s="58"/>
      <c r="AN1674" s="58"/>
      <c r="AO1674" s="58"/>
      <c r="AP1674" s="58"/>
      <c r="AQ1674" s="58"/>
      <c r="AR1674" s="58"/>
      <c r="AS1674" s="58"/>
      <c r="AT1674" s="58"/>
      <c r="AU1674" s="58"/>
      <c r="AV1674" s="58"/>
      <c r="AW1674" s="58"/>
    </row>
    <row r="1675" spans="2:49">
      <c r="B1675" s="58"/>
      <c r="C1675" s="58"/>
      <c r="D1675" s="58"/>
      <c r="E1675" s="58"/>
      <c r="F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  <c r="Q1675" s="58"/>
      <c r="R1675" s="58"/>
      <c r="S1675" s="58"/>
      <c r="T1675" s="58"/>
      <c r="U1675" s="58"/>
      <c r="V1675" s="58"/>
      <c r="W1675" s="58"/>
      <c r="X1675" s="58"/>
      <c r="Y1675" s="58"/>
      <c r="Z1675" s="58"/>
      <c r="AA1675" s="38"/>
      <c r="AB1675" s="38"/>
      <c r="AC1675" s="58"/>
      <c r="AD1675" s="58"/>
      <c r="AE1675" s="58"/>
      <c r="AF1675" s="58"/>
      <c r="AG1675" s="58"/>
      <c r="AH1675" s="58"/>
      <c r="AI1675" s="58"/>
      <c r="AJ1675" s="58"/>
      <c r="AK1675" s="58"/>
      <c r="AL1675" s="58"/>
      <c r="AM1675" s="58"/>
      <c r="AN1675" s="58"/>
      <c r="AO1675" s="58"/>
      <c r="AP1675" s="58"/>
      <c r="AQ1675" s="58"/>
      <c r="AR1675" s="58"/>
      <c r="AS1675" s="58"/>
      <c r="AT1675" s="58"/>
      <c r="AU1675" s="58"/>
      <c r="AV1675" s="58"/>
      <c r="AW1675" s="58"/>
    </row>
    <row r="1676" spans="2:49">
      <c r="B1676" s="58"/>
      <c r="C1676" s="58"/>
      <c r="D1676" s="58"/>
      <c r="E1676" s="58"/>
      <c r="F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  <c r="Q1676" s="58"/>
      <c r="R1676" s="58"/>
      <c r="S1676" s="58"/>
      <c r="T1676" s="58"/>
      <c r="U1676" s="58"/>
      <c r="V1676" s="58"/>
      <c r="W1676" s="58"/>
      <c r="X1676" s="58"/>
      <c r="Y1676" s="58"/>
      <c r="Z1676" s="58"/>
      <c r="AA1676" s="38"/>
      <c r="AB1676" s="38"/>
      <c r="AC1676" s="58"/>
      <c r="AD1676" s="58"/>
      <c r="AE1676" s="58"/>
      <c r="AF1676" s="58"/>
      <c r="AG1676" s="58"/>
      <c r="AH1676" s="58"/>
      <c r="AI1676" s="58"/>
      <c r="AJ1676" s="58"/>
      <c r="AK1676" s="58"/>
      <c r="AL1676" s="58"/>
      <c r="AM1676" s="58"/>
      <c r="AN1676" s="58"/>
      <c r="AO1676" s="58"/>
      <c r="AP1676" s="58"/>
      <c r="AQ1676" s="58"/>
      <c r="AR1676" s="58"/>
      <c r="AS1676" s="58"/>
      <c r="AT1676" s="58"/>
      <c r="AU1676" s="58"/>
      <c r="AV1676" s="58"/>
      <c r="AW1676" s="58"/>
    </row>
    <row r="1677" spans="2:49">
      <c r="B1677" s="58"/>
      <c r="C1677" s="58"/>
      <c r="D1677" s="58"/>
      <c r="E1677" s="58"/>
      <c r="F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  <c r="Q1677" s="58"/>
      <c r="R1677" s="58"/>
      <c r="S1677" s="58"/>
      <c r="T1677" s="58"/>
      <c r="U1677" s="58"/>
      <c r="V1677" s="58"/>
      <c r="W1677" s="58"/>
      <c r="X1677" s="58"/>
      <c r="Y1677" s="58"/>
      <c r="Z1677" s="58"/>
      <c r="AA1677" s="38"/>
      <c r="AB1677" s="38"/>
      <c r="AC1677" s="58"/>
      <c r="AD1677" s="58"/>
      <c r="AE1677" s="58"/>
      <c r="AF1677" s="58"/>
      <c r="AG1677" s="58"/>
      <c r="AH1677" s="58"/>
      <c r="AI1677" s="58"/>
      <c r="AJ1677" s="58"/>
      <c r="AK1677" s="58"/>
      <c r="AL1677" s="58"/>
      <c r="AM1677" s="58"/>
      <c r="AN1677" s="58"/>
      <c r="AO1677" s="58"/>
      <c r="AP1677" s="58"/>
      <c r="AQ1677" s="58"/>
      <c r="AR1677" s="58"/>
      <c r="AS1677" s="58"/>
      <c r="AT1677" s="58"/>
      <c r="AU1677" s="58"/>
      <c r="AV1677" s="58"/>
      <c r="AW1677" s="58"/>
    </row>
    <row r="1678" spans="2:49">
      <c r="B1678" s="58"/>
      <c r="C1678" s="58"/>
      <c r="D1678" s="58"/>
      <c r="E1678" s="58"/>
      <c r="F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  <c r="Q1678" s="58"/>
      <c r="R1678" s="58"/>
      <c r="S1678" s="58"/>
      <c r="T1678" s="58"/>
      <c r="U1678" s="58"/>
      <c r="V1678" s="58"/>
      <c r="W1678" s="58"/>
      <c r="X1678" s="58"/>
      <c r="Y1678" s="58"/>
      <c r="Z1678" s="58"/>
      <c r="AA1678" s="38"/>
      <c r="AB1678" s="38"/>
      <c r="AC1678" s="58"/>
      <c r="AD1678" s="58"/>
      <c r="AE1678" s="58"/>
      <c r="AF1678" s="58"/>
      <c r="AG1678" s="58"/>
      <c r="AH1678" s="58"/>
      <c r="AI1678" s="58"/>
      <c r="AJ1678" s="58"/>
      <c r="AK1678" s="58"/>
      <c r="AL1678" s="58"/>
      <c r="AM1678" s="58"/>
      <c r="AN1678" s="58"/>
      <c r="AO1678" s="58"/>
      <c r="AP1678" s="58"/>
      <c r="AQ1678" s="58"/>
      <c r="AR1678" s="58"/>
      <c r="AS1678" s="58"/>
      <c r="AT1678" s="58"/>
      <c r="AU1678" s="58"/>
      <c r="AV1678" s="58"/>
      <c r="AW1678" s="58"/>
    </row>
    <row r="1679" spans="2:49">
      <c r="B1679" s="58"/>
      <c r="C1679" s="58"/>
      <c r="D1679" s="58"/>
      <c r="E1679" s="58"/>
      <c r="F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38"/>
      <c r="AB1679" s="38"/>
      <c r="AC1679" s="58"/>
      <c r="AD1679" s="58"/>
      <c r="AE1679" s="58"/>
      <c r="AF1679" s="58"/>
      <c r="AG1679" s="58"/>
      <c r="AH1679" s="58"/>
      <c r="AI1679" s="58"/>
      <c r="AJ1679" s="58"/>
      <c r="AK1679" s="58"/>
      <c r="AL1679" s="58"/>
      <c r="AM1679" s="58"/>
      <c r="AN1679" s="58"/>
      <c r="AO1679" s="58"/>
      <c r="AP1679" s="58"/>
      <c r="AQ1679" s="58"/>
      <c r="AR1679" s="58"/>
      <c r="AS1679" s="58"/>
      <c r="AT1679" s="58"/>
      <c r="AU1679" s="58"/>
      <c r="AV1679" s="58"/>
      <c r="AW1679" s="58"/>
    </row>
    <row r="1680" spans="2:49">
      <c r="B1680" s="58"/>
      <c r="C1680" s="58"/>
      <c r="D1680" s="58"/>
      <c r="E1680" s="58"/>
      <c r="F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  <c r="AA1680" s="38"/>
      <c r="AB1680" s="38"/>
      <c r="AC1680" s="58"/>
      <c r="AD1680" s="58"/>
      <c r="AE1680" s="58"/>
      <c r="AF1680" s="58"/>
      <c r="AG1680" s="58"/>
      <c r="AH1680" s="58"/>
      <c r="AI1680" s="58"/>
      <c r="AJ1680" s="58"/>
      <c r="AK1680" s="58"/>
      <c r="AL1680" s="58"/>
      <c r="AM1680" s="58"/>
      <c r="AN1680" s="58"/>
      <c r="AO1680" s="58"/>
      <c r="AP1680" s="58"/>
      <c r="AQ1680" s="58"/>
      <c r="AR1680" s="58"/>
      <c r="AS1680" s="58"/>
      <c r="AT1680" s="58"/>
      <c r="AU1680" s="58"/>
      <c r="AV1680" s="58"/>
      <c r="AW1680" s="58"/>
    </row>
    <row r="1681" spans="2:49">
      <c r="B1681" s="58"/>
      <c r="C1681" s="58"/>
      <c r="D1681" s="58"/>
      <c r="E1681" s="58"/>
      <c r="F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  <c r="AA1681" s="38"/>
      <c r="AB1681" s="38"/>
      <c r="AC1681" s="58"/>
      <c r="AD1681" s="58"/>
      <c r="AE1681" s="58"/>
      <c r="AF1681" s="58"/>
      <c r="AG1681" s="58"/>
      <c r="AH1681" s="58"/>
      <c r="AI1681" s="58"/>
      <c r="AJ1681" s="58"/>
      <c r="AK1681" s="58"/>
      <c r="AL1681" s="58"/>
      <c r="AM1681" s="58"/>
      <c r="AN1681" s="58"/>
      <c r="AO1681" s="58"/>
      <c r="AP1681" s="58"/>
      <c r="AQ1681" s="58"/>
      <c r="AR1681" s="58"/>
      <c r="AS1681" s="58"/>
      <c r="AT1681" s="58"/>
      <c r="AU1681" s="58"/>
      <c r="AV1681" s="58"/>
      <c r="AW1681" s="58"/>
    </row>
    <row r="1682" spans="2:49">
      <c r="B1682" s="58"/>
      <c r="C1682" s="58"/>
      <c r="D1682" s="58"/>
      <c r="E1682" s="58"/>
      <c r="F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  <c r="AA1682" s="38"/>
      <c r="AB1682" s="38"/>
      <c r="AC1682" s="58"/>
      <c r="AD1682" s="58"/>
      <c r="AE1682" s="58"/>
      <c r="AF1682" s="58"/>
      <c r="AG1682" s="58"/>
      <c r="AH1682" s="58"/>
      <c r="AI1682" s="58"/>
      <c r="AJ1682" s="58"/>
      <c r="AK1682" s="58"/>
      <c r="AL1682" s="58"/>
      <c r="AM1682" s="58"/>
      <c r="AN1682" s="58"/>
      <c r="AO1682" s="58"/>
      <c r="AP1682" s="58"/>
      <c r="AQ1682" s="58"/>
      <c r="AR1682" s="58"/>
      <c r="AS1682" s="58"/>
      <c r="AT1682" s="58"/>
      <c r="AU1682" s="58"/>
      <c r="AV1682" s="58"/>
      <c r="AW1682" s="58"/>
    </row>
    <row r="1683" spans="2:49">
      <c r="B1683" s="58"/>
      <c r="C1683" s="58"/>
      <c r="D1683" s="58"/>
      <c r="E1683" s="58"/>
      <c r="F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38"/>
      <c r="AB1683" s="38"/>
      <c r="AC1683" s="58"/>
      <c r="AD1683" s="58"/>
      <c r="AE1683" s="58"/>
      <c r="AF1683" s="58"/>
      <c r="AG1683" s="58"/>
      <c r="AH1683" s="58"/>
      <c r="AI1683" s="58"/>
      <c r="AJ1683" s="58"/>
      <c r="AK1683" s="58"/>
      <c r="AL1683" s="58"/>
      <c r="AM1683" s="58"/>
      <c r="AN1683" s="58"/>
      <c r="AO1683" s="58"/>
      <c r="AP1683" s="58"/>
      <c r="AQ1683" s="58"/>
      <c r="AR1683" s="58"/>
      <c r="AS1683" s="58"/>
      <c r="AT1683" s="58"/>
      <c r="AU1683" s="58"/>
      <c r="AV1683" s="58"/>
      <c r="AW1683" s="58"/>
    </row>
    <row r="1684" spans="2:49">
      <c r="B1684" s="58"/>
      <c r="C1684" s="58"/>
      <c r="D1684" s="58"/>
      <c r="E1684" s="58"/>
      <c r="F1684" s="58"/>
      <c r="G1684" s="58"/>
      <c r="H1684" s="58"/>
      <c r="I1684" s="58"/>
      <c r="J1684" s="58"/>
      <c r="K1684" s="58"/>
      <c r="L1684" s="58"/>
      <c r="M1684" s="58"/>
      <c r="N1684" s="58"/>
      <c r="O1684" s="58"/>
      <c r="P1684" s="58"/>
      <c r="Q1684" s="58"/>
      <c r="R1684" s="58"/>
      <c r="S1684" s="58"/>
      <c r="T1684" s="58"/>
      <c r="U1684" s="58"/>
      <c r="V1684" s="58"/>
      <c r="W1684" s="58"/>
      <c r="X1684" s="58"/>
      <c r="Y1684" s="58"/>
      <c r="Z1684" s="58"/>
      <c r="AA1684" s="38"/>
      <c r="AB1684" s="38"/>
      <c r="AC1684" s="58"/>
      <c r="AD1684" s="58"/>
      <c r="AE1684" s="58"/>
      <c r="AF1684" s="58"/>
      <c r="AG1684" s="58"/>
      <c r="AH1684" s="58"/>
      <c r="AI1684" s="58"/>
      <c r="AJ1684" s="58"/>
      <c r="AK1684" s="58"/>
      <c r="AL1684" s="58"/>
      <c r="AM1684" s="58"/>
      <c r="AN1684" s="58"/>
      <c r="AO1684" s="58"/>
      <c r="AP1684" s="58"/>
      <c r="AQ1684" s="58"/>
      <c r="AR1684" s="58"/>
      <c r="AS1684" s="58"/>
      <c r="AT1684" s="58"/>
      <c r="AU1684" s="58"/>
      <c r="AV1684" s="58"/>
      <c r="AW1684" s="58"/>
    </row>
    <row r="1685" spans="2:49">
      <c r="B1685" s="58"/>
      <c r="C1685" s="58"/>
      <c r="D1685" s="58"/>
      <c r="E1685" s="58"/>
      <c r="F1685" s="58"/>
      <c r="G1685" s="58"/>
      <c r="H1685" s="58"/>
      <c r="I1685" s="58"/>
      <c r="J1685" s="58"/>
      <c r="K1685" s="58"/>
      <c r="L1685" s="58"/>
      <c r="M1685" s="58"/>
      <c r="N1685" s="58"/>
      <c r="O1685" s="58"/>
      <c r="P1685" s="58"/>
      <c r="Q1685" s="58"/>
      <c r="R1685" s="58"/>
      <c r="S1685" s="58"/>
      <c r="T1685" s="58"/>
      <c r="U1685" s="58"/>
      <c r="V1685" s="58"/>
      <c r="W1685" s="58"/>
      <c r="X1685" s="58"/>
      <c r="Y1685" s="58"/>
      <c r="Z1685" s="58"/>
      <c r="AA1685" s="38"/>
      <c r="AB1685" s="38"/>
      <c r="AC1685" s="58"/>
      <c r="AD1685" s="58"/>
      <c r="AE1685" s="58"/>
      <c r="AF1685" s="58"/>
      <c r="AG1685" s="58"/>
      <c r="AH1685" s="58"/>
      <c r="AI1685" s="58"/>
      <c r="AJ1685" s="58"/>
      <c r="AK1685" s="58"/>
      <c r="AL1685" s="58"/>
      <c r="AM1685" s="58"/>
      <c r="AN1685" s="58"/>
      <c r="AO1685" s="58"/>
      <c r="AP1685" s="58"/>
      <c r="AQ1685" s="58"/>
      <c r="AR1685" s="58"/>
      <c r="AS1685" s="58"/>
      <c r="AT1685" s="58"/>
      <c r="AU1685" s="58"/>
      <c r="AV1685" s="58"/>
      <c r="AW1685" s="58"/>
    </row>
    <row r="1686" spans="2:49">
      <c r="B1686" s="58"/>
      <c r="C1686" s="58"/>
      <c r="D1686" s="58"/>
      <c r="E1686" s="58"/>
      <c r="F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38"/>
      <c r="AB1686" s="38"/>
      <c r="AC1686" s="58"/>
      <c r="AD1686" s="58"/>
      <c r="AE1686" s="58"/>
      <c r="AF1686" s="58"/>
      <c r="AG1686" s="58"/>
      <c r="AH1686" s="58"/>
      <c r="AI1686" s="58"/>
      <c r="AJ1686" s="58"/>
      <c r="AK1686" s="58"/>
      <c r="AL1686" s="58"/>
      <c r="AM1686" s="58"/>
      <c r="AN1686" s="58"/>
      <c r="AO1686" s="58"/>
      <c r="AP1686" s="58"/>
      <c r="AQ1686" s="58"/>
      <c r="AR1686" s="58"/>
      <c r="AS1686" s="58"/>
      <c r="AT1686" s="58"/>
      <c r="AU1686" s="58"/>
      <c r="AV1686" s="58"/>
      <c r="AW1686" s="58"/>
    </row>
    <row r="1687" spans="2:49">
      <c r="B1687" s="58"/>
      <c r="C1687" s="58"/>
      <c r="D1687" s="58"/>
      <c r="E1687" s="58"/>
      <c r="F1687" s="58"/>
      <c r="G1687" s="58"/>
      <c r="H1687" s="58"/>
      <c r="I1687" s="58"/>
      <c r="J1687" s="58"/>
      <c r="K1687" s="58"/>
      <c r="L1687" s="58"/>
      <c r="M1687" s="58"/>
      <c r="N1687" s="58"/>
      <c r="O1687" s="58"/>
      <c r="P1687" s="58"/>
      <c r="Q1687" s="58"/>
      <c r="R1687" s="58"/>
      <c r="S1687" s="58"/>
      <c r="T1687" s="58"/>
      <c r="U1687" s="58"/>
      <c r="V1687" s="58"/>
      <c r="W1687" s="58"/>
      <c r="X1687" s="58"/>
      <c r="Y1687" s="58"/>
      <c r="Z1687" s="58"/>
      <c r="AA1687" s="38"/>
      <c r="AB1687" s="38"/>
      <c r="AC1687" s="58"/>
      <c r="AD1687" s="58"/>
      <c r="AE1687" s="58"/>
      <c r="AF1687" s="58"/>
      <c r="AG1687" s="58"/>
      <c r="AH1687" s="58"/>
      <c r="AI1687" s="58"/>
      <c r="AJ1687" s="58"/>
      <c r="AK1687" s="58"/>
      <c r="AL1687" s="58"/>
      <c r="AM1687" s="58"/>
      <c r="AN1687" s="58"/>
      <c r="AO1687" s="58"/>
      <c r="AP1687" s="58"/>
      <c r="AQ1687" s="58"/>
      <c r="AR1687" s="58"/>
      <c r="AS1687" s="58"/>
      <c r="AT1687" s="58"/>
      <c r="AU1687" s="58"/>
      <c r="AV1687" s="58"/>
      <c r="AW1687" s="58"/>
    </row>
    <row r="1688" spans="2:49">
      <c r="B1688" s="58"/>
      <c r="C1688" s="58"/>
      <c r="D1688" s="58"/>
      <c r="E1688" s="58"/>
      <c r="F1688" s="58"/>
      <c r="G1688" s="58"/>
      <c r="H1688" s="58"/>
      <c r="I1688" s="58"/>
      <c r="J1688" s="58"/>
      <c r="K1688" s="58"/>
      <c r="L1688" s="58"/>
      <c r="M1688" s="58"/>
      <c r="N1688" s="58"/>
      <c r="O1688" s="58"/>
      <c r="P1688" s="58"/>
      <c r="Q1688" s="58"/>
      <c r="R1688" s="58"/>
      <c r="S1688" s="58"/>
      <c r="T1688" s="58"/>
      <c r="U1688" s="58"/>
      <c r="V1688" s="58"/>
      <c r="W1688" s="58"/>
      <c r="X1688" s="58"/>
      <c r="Y1688" s="58"/>
      <c r="Z1688" s="58"/>
      <c r="AA1688" s="38"/>
      <c r="AB1688" s="38"/>
      <c r="AC1688" s="58"/>
      <c r="AD1688" s="58"/>
      <c r="AE1688" s="58"/>
      <c r="AF1688" s="58"/>
      <c r="AG1688" s="58"/>
      <c r="AH1688" s="58"/>
      <c r="AI1688" s="58"/>
      <c r="AJ1688" s="58"/>
      <c r="AK1688" s="58"/>
      <c r="AL1688" s="58"/>
      <c r="AM1688" s="58"/>
      <c r="AN1688" s="58"/>
      <c r="AO1688" s="58"/>
      <c r="AP1688" s="58"/>
      <c r="AQ1688" s="58"/>
      <c r="AR1688" s="58"/>
      <c r="AS1688" s="58"/>
      <c r="AT1688" s="58"/>
      <c r="AU1688" s="58"/>
      <c r="AV1688" s="58"/>
      <c r="AW1688" s="58"/>
    </row>
    <row r="1689" spans="2:49">
      <c r="B1689" s="58"/>
      <c r="C1689" s="58"/>
      <c r="D1689" s="58"/>
      <c r="E1689" s="58"/>
      <c r="F1689" s="58"/>
      <c r="G1689" s="58"/>
      <c r="H1689" s="58"/>
      <c r="I1689" s="58"/>
      <c r="J1689" s="58"/>
      <c r="K1689" s="58"/>
      <c r="L1689" s="58"/>
      <c r="M1689" s="58"/>
      <c r="N1689" s="58"/>
      <c r="O1689" s="58"/>
      <c r="P1689" s="58"/>
      <c r="Q1689" s="58"/>
      <c r="R1689" s="58"/>
      <c r="S1689" s="58"/>
      <c r="T1689" s="58"/>
      <c r="U1689" s="58"/>
      <c r="V1689" s="58"/>
      <c r="W1689" s="58"/>
      <c r="X1689" s="58"/>
      <c r="Y1689" s="58"/>
      <c r="Z1689" s="58"/>
      <c r="AA1689" s="38"/>
      <c r="AB1689" s="38"/>
      <c r="AC1689" s="58"/>
      <c r="AD1689" s="58"/>
      <c r="AE1689" s="58"/>
      <c r="AF1689" s="58"/>
      <c r="AG1689" s="58"/>
      <c r="AH1689" s="58"/>
      <c r="AI1689" s="58"/>
      <c r="AJ1689" s="58"/>
      <c r="AK1689" s="58"/>
      <c r="AL1689" s="58"/>
      <c r="AM1689" s="58"/>
      <c r="AN1689" s="58"/>
      <c r="AO1689" s="58"/>
      <c r="AP1689" s="58"/>
      <c r="AQ1689" s="58"/>
      <c r="AR1689" s="58"/>
      <c r="AS1689" s="58"/>
      <c r="AT1689" s="58"/>
      <c r="AU1689" s="58"/>
      <c r="AV1689" s="58"/>
      <c r="AW1689" s="58"/>
    </row>
    <row r="1690" spans="2:49">
      <c r="B1690" s="58"/>
      <c r="C1690" s="58"/>
      <c r="D1690" s="58"/>
      <c r="E1690" s="58"/>
      <c r="F1690" s="58"/>
      <c r="G1690" s="58"/>
      <c r="H1690" s="58"/>
      <c r="I1690" s="58"/>
      <c r="J1690" s="58"/>
      <c r="K1690" s="58"/>
      <c r="L1690" s="58"/>
      <c r="M1690" s="58"/>
      <c r="N1690" s="58"/>
      <c r="O1690" s="58"/>
      <c r="P1690" s="58"/>
      <c r="Q1690" s="58"/>
      <c r="R1690" s="58"/>
      <c r="S1690" s="58"/>
      <c r="T1690" s="58"/>
      <c r="U1690" s="58"/>
      <c r="V1690" s="58"/>
      <c r="W1690" s="58"/>
      <c r="X1690" s="58"/>
      <c r="Y1690" s="58"/>
      <c r="Z1690" s="58"/>
      <c r="AA1690" s="38"/>
      <c r="AB1690" s="38"/>
      <c r="AC1690" s="58"/>
      <c r="AD1690" s="58"/>
      <c r="AE1690" s="58"/>
      <c r="AF1690" s="58"/>
      <c r="AG1690" s="58"/>
      <c r="AH1690" s="58"/>
      <c r="AI1690" s="58"/>
      <c r="AJ1690" s="58"/>
      <c r="AK1690" s="58"/>
      <c r="AL1690" s="58"/>
      <c r="AM1690" s="58"/>
      <c r="AN1690" s="58"/>
      <c r="AO1690" s="58"/>
      <c r="AP1690" s="58"/>
      <c r="AQ1690" s="58"/>
      <c r="AR1690" s="58"/>
      <c r="AS1690" s="58"/>
      <c r="AT1690" s="58"/>
      <c r="AU1690" s="58"/>
      <c r="AV1690" s="58"/>
      <c r="AW1690" s="58"/>
    </row>
    <row r="1691" spans="2:49">
      <c r="B1691" s="58"/>
      <c r="C1691" s="58"/>
      <c r="D1691" s="58"/>
      <c r="E1691" s="58"/>
      <c r="F1691" s="58"/>
      <c r="G1691" s="58"/>
      <c r="H1691" s="58"/>
      <c r="I1691" s="58"/>
      <c r="J1691" s="58"/>
      <c r="K1691" s="58"/>
      <c r="L1691" s="58"/>
      <c r="M1691" s="58"/>
      <c r="N1691" s="58"/>
      <c r="O1691" s="58"/>
      <c r="P1691" s="58"/>
      <c r="Q1691" s="58"/>
      <c r="R1691" s="58"/>
      <c r="S1691" s="58"/>
      <c r="T1691" s="58"/>
      <c r="U1691" s="58"/>
      <c r="V1691" s="58"/>
      <c r="W1691" s="58"/>
      <c r="X1691" s="58"/>
      <c r="Y1691" s="58"/>
      <c r="Z1691" s="58"/>
      <c r="AA1691" s="38"/>
      <c r="AB1691" s="38"/>
      <c r="AC1691" s="58"/>
      <c r="AD1691" s="58"/>
      <c r="AE1691" s="58"/>
      <c r="AF1691" s="58"/>
      <c r="AG1691" s="58"/>
      <c r="AH1691" s="58"/>
      <c r="AI1691" s="58"/>
      <c r="AJ1691" s="58"/>
      <c r="AK1691" s="58"/>
      <c r="AL1691" s="58"/>
      <c r="AM1691" s="58"/>
      <c r="AN1691" s="58"/>
      <c r="AO1691" s="58"/>
      <c r="AP1691" s="58"/>
      <c r="AQ1691" s="58"/>
      <c r="AR1691" s="58"/>
      <c r="AS1691" s="58"/>
      <c r="AT1691" s="58"/>
      <c r="AU1691" s="58"/>
      <c r="AV1691" s="58"/>
      <c r="AW1691" s="58"/>
    </row>
    <row r="1692" spans="2:49">
      <c r="B1692" s="58"/>
      <c r="C1692" s="58"/>
      <c r="D1692" s="58"/>
      <c r="E1692" s="58"/>
      <c r="F1692" s="58"/>
      <c r="G1692" s="58"/>
      <c r="H1692" s="58"/>
      <c r="I1692" s="58"/>
      <c r="J1692" s="58"/>
      <c r="K1692" s="58"/>
      <c r="L1692" s="58"/>
      <c r="M1692" s="58"/>
      <c r="N1692" s="58"/>
      <c r="O1692" s="58"/>
      <c r="P1692" s="58"/>
      <c r="Q1692" s="58"/>
      <c r="R1692" s="58"/>
      <c r="S1692" s="58"/>
      <c r="T1692" s="58"/>
      <c r="U1692" s="58"/>
      <c r="V1692" s="58"/>
      <c r="W1692" s="58"/>
      <c r="X1692" s="58"/>
      <c r="Y1692" s="58"/>
      <c r="Z1692" s="58"/>
      <c r="AA1692" s="38"/>
      <c r="AB1692" s="38"/>
      <c r="AC1692" s="58"/>
      <c r="AD1692" s="58"/>
      <c r="AE1692" s="58"/>
      <c r="AF1692" s="58"/>
      <c r="AG1692" s="58"/>
      <c r="AH1692" s="58"/>
      <c r="AI1692" s="58"/>
      <c r="AJ1692" s="58"/>
      <c r="AK1692" s="58"/>
      <c r="AL1692" s="58"/>
      <c r="AM1692" s="58"/>
      <c r="AN1692" s="58"/>
      <c r="AO1692" s="58"/>
      <c r="AP1692" s="58"/>
      <c r="AQ1692" s="58"/>
      <c r="AR1692" s="58"/>
      <c r="AS1692" s="58"/>
      <c r="AT1692" s="58"/>
      <c r="AU1692" s="58"/>
      <c r="AV1692" s="58"/>
      <c r="AW1692" s="58"/>
    </row>
    <row r="1693" spans="2:49">
      <c r="B1693" s="58"/>
      <c r="C1693" s="58"/>
      <c r="D1693" s="58"/>
      <c r="E1693" s="58"/>
      <c r="F1693" s="58"/>
      <c r="G1693" s="58"/>
      <c r="H1693" s="58"/>
      <c r="I1693" s="58"/>
      <c r="J1693" s="58"/>
      <c r="K1693" s="58"/>
      <c r="L1693" s="58"/>
      <c r="M1693" s="58"/>
      <c r="N1693" s="58"/>
      <c r="O1693" s="58"/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  <c r="AA1693" s="38"/>
      <c r="AB1693" s="38"/>
      <c r="AC1693" s="58"/>
      <c r="AD1693" s="58"/>
      <c r="AE1693" s="58"/>
      <c r="AF1693" s="58"/>
      <c r="AG1693" s="58"/>
      <c r="AH1693" s="58"/>
      <c r="AI1693" s="58"/>
      <c r="AJ1693" s="58"/>
      <c r="AK1693" s="58"/>
      <c r="AL1693" s="58"/>
      <c r="AM1693" s="58"/>
      <c r="AN1693" s="58"/>
      <c r="AO1693" s="58"/>
      <c r="AP1693" s="58"/>
      <c r="AQ1693" s="58"/>
      <c r="AR1693" s="58"/>
      <c r="AS1693" s="58"/>
      <c r="AT1693" s="58"/>
      <c r="AU1693" s="58"/>
      <c r="AV1693" s="58"/>
      <c r="AW1693" s="58"/>
    </row>
    <row r="1694" spans="2:49">
      <c r="B1694" s="58"/>
      <c r="C1694" s="58"/>
      <c r="D1694" s="58"/>
      <c r="E1694" s="58"/>
      <c r="F1694" s="58"/>
      <c r="G1694" s="58"/>
      <c r="H1694" s="58"/>
      <c r="I1694" s="58"/>
      <c r="J1694" s="58"/>
      <c r="K1694" s="58"/>
      <c r="L1694" s="58"/>
      <c r="M1694" s="58"/>
      <c r="N1694" s="58"/>
      <c r="O1694" s="58"/>
      <c r="P1694" s="58"/>
      <c r="Q1694" s="58"/>
      <c r="R1694" s="58"/>
      <c r="S1694" s="58"/>
      <c r="T1694" s="58"/>
      <c r="U1694" s="58"/>
      <c r="V1694" s="58"/>
      <c r="W1694" s="58"/>
      <c r="X1694" s="58"/>
      <c r="Y1694" s="58"/>
      <c r="Z1694" s="58"/>
      <c r="AA1694" s="38"/>
      <c r="AB1694" s="38"/>
      <c r="AC1694" s="58"/>
      <c r="AD1694" s="58"/>
      <c r="AE1694" s="58"/>
      <c r="AF1694" s="58"/>
      <c r="AG1694" s="58"/>
      <c r="AH1694" s="58"/>
      <c r="AI1694" s="58"/>
      <c r="AJ1694" s="58"/>
      <c r="AK1694" s="58"/>
      <c r="AL1694" s="58"/>
      <c r="AM1694" s="58"/>
      <c r="AN1694" s="58"/>
      <c r="AO1694" s="58"/>
      <c r="AP1694" s="58"/>
      <c r="AQ1694" s="58"/>
      <c r="AR1694" s="58"/>
      <c r="AS1694" s="58"/>
      <c r="AT1694" s="58"/>
      <c r="AU1694" s="58"/>
      <c r="AV1694" s="58"/>
      <c r="AW1694" s="58"/>
    </row>
    <row r="1695" spans="2:49">
      <c r="B1695" s="58"/>
      <c r="C1695" s="58"/>
      <c r="D1695" s="58"/>
      <c r="E1695" s="58"/>
      <c r="F1695" s="58"/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  <c r="Q1695" s="58"/>
      <c r="R1695" s="58"/>
      <c r="S1695" s="58"/>
      <c r="T1695" s="58"/>
      <c r="U1695" s="58"/>
      <c r="V1695" s="58"/>
      <c r="W1695" s="58"/>
      <c r="X1695" s="58"/>
      <c r="Y1695" s="58"/>
      <c r="Z1695" s="58"/>
      <c r="AA1695" s="38"/>
      <c r="AB1695" s="38"/>
      <c r="AC1695" s="58"/>
      <c r="AD1695" s="58"/>
      <c r="AE1695" s="58"/>
      <c r="AF1695" s="58"/>
      <c r="AG1695" s="58"/>
      <c r="AH1695" s="58"/>
      <c r="AI1695" s="58"/>
      <c r="AJ1695" s="58"/>
      <c r="AK1695" s="58"/>
      <c r="AL1695" s="58"/>
      <c r="AM1695" s="58"/>
      <c r="AN1695" s="58"/>
      <c r="AO1695" s="58"/>
      <c r="AP1695" s="58"/>
      <c r="AQ1695" s="58"/>
      <c r="AR1695" s="58"/>
      <c r="AS1695" s="58"/>
      <c r="AT1695" s="58"/>
      <c r="AU1695" s="58"/>
      <c r="AV1695" s="58"/>
      <c r="AW1695" s="58"/>
    </row>
    <row r="1696" spans="2:49">
      <c r="B1696" s="58"/>
      <c r="C1696" s="58"/>
      <c r="D1696" s="58"/>
      <c r="E1696" s="58"/>
      <c r="F1696" s="58"/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  <c r="Q1696" s="58"/>
      <c r="R1696" s="58"/>
      <c r="S1696" s="58"/>
      <c r="T1696" s="58"/>
      <c r="U1696" s="58"/>
      <c r="V1696" s="58"/>
      <c r="W1696" s="58"/>
      <c r="X1696" s="58"/>
      <c r="Y1696" s="58"/>
      <c r="Z1696" s="58"/>
      <c r="AA1696" s="38"/>
      <c r="AB1696" s="38"/>
      <c r="AC1696" s="58"/>
      <c r="AD1696" s="58"/>
      <c r="AE1696" s="58"/>
      <c r="AF1696" s="58"/>
      <c r="AG1696" s="58"/>
      <c r="AH1696" s="58"/>
      <c r="AI1696" s="58"/>
      <c r="AJ1696" s="58"/>
      <c r="AK1696" s="58"/>
      <c r="AL1696" s="58"/>
      <c r="AM1696" s="58"/>
      <c r="AN1696" s="58"/>
      <c r="AO1696" s="58"/>
      <c r="AP1696" s="58"/>
      <c r="AQ1696" s="58"/>
      <c r="AR1696" s="58"/>
      <c r="AS1696" s="58"/>
      <c r="AT1696" s="58"/>
      <c r="AU1696" s="58"/>
      <c r="AV1696" s="58"/>
      <c r="AW1696" s="58"/>
    </row>
    <row r="1697" spans="2:49">
      <c r="B1697" s="58"/>
      <c r="C1697" s="58"/>
      <c r="D1697" s="58"/>
      <c r="E1697" s="58"/>
      <c r="F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  <c r="Q1697" s="58"/>
      <c r="R1697" s="58"/>
      <c r="S1697" s="58"/>
      <c r="T1697" s="58"/>
      <c r="U1697" s="58"/>
      <c r="V1697" s="58"/>
      <c r="W1697" s="58"/>
      <c r="X1697" s="58"/>
      <c r="Y1697" s="58"/>
      <c r="Z1697" s="58"/>
      <c r="AA1697" s="38"/>
      <c r="AB1697" s="38"/>
      <c r="AC1697" s="58"/>
      <c r="AD1697" s="58"/>
      <c r="AE1697" s="58"/>
      <c r="AF1697" s="58"/>
      <c r="AG1697" s="58"/>
      <c r="AH1697" s="58"/>
      <c r="AI1697" s="58"/>
      <c r="AJ1697" s="58"/>
      <c r="AK1697" s="58"/>
      <c r="AL1697" s="58"/>
      <c r="AM1697" s="58"/>
      <c r="AN1697" s="58"/>
      <c r="AO1697" s="58"/>
      <c r="AP1697" s="58"/>
      <c r="AQ1697" s="58"/>
      <c r="AR1697" s="58"/>
      <c r="AS1697" s="58"/>
      <c r="AT1697" s="58"/>
      <c r="AU1697" s="58"/>
      <c r="AV1697" s="58"/>
      <c r="AW1697" s="58"/>
    </row>
    <row r="1698" spans="2:49">
      <c r="B1698" s="58"/>
      <c r="C1698" s="58"/>
      <c r="D1698" s="58"/>
      <c r="E1698" s="58"/>
      <c r="F1698" s="58"/>
      <c r="G1698" s="58"/>
      <c r="H1698" s="58"/>
      <c r="I1698" s="58"/>
      <c r="J1698" s="58"/>
      <c r="K1698" s="58"/>
      <c r="L1698" s="58"/>
      <c r="M1698" s="58"/>
      <c r="N1698" s="58"/>
      <c r="O1698" s="58"/>
      <c r="P1698" s="58"/>
      <c r="Q1698" s="58"/>
      <c r="R1698" s="58"/>
      <c r="S1698" s="58"/>
      <c r="T1698" s="58"/>
      <c r="U1698" s="58"/>
      <c r="V1698" s="58"/>
      <c r="W1698" s="58"/>
      <c r="X1698" s="58"/>
      <c r="Y1698" s="58"/>
      <c r="Z1698" s="58"/>
      <c r="AA1698" s="38"/>
      <c r="AB1698" s="38"/>
      <c r="AC1698" s="58"/>
      <c r="AD1698" s="58"/>
      <c r="AE1698" s="58"/>
      <c r="AF1698" s="58"/>
      <c r="AG1698" s="58"/>
      <c r="AH1698" s="58"/>
      <c r="AI1698" s="58"/>
      <c r="AJ1698" s="58"/>
      <c r="AK1698" s="58"/>
      <c r="AL1698" s="58"/>
      <c r="AM1698" s="58"/>
      <c r="AN1698" s="58"/>
      <c r="AO1698" s="58"/>
      <c r="AP1698" s="58"/>
      <c r="AQ1698" s="58"/>
      <c r="AR1698" s="58"/>
      <c r="AS1698" s="58"/>
      <c r="AT1698" s="58"/>
      <c r="AU1698" s="58"/>
      <c r="AV1698" s="58"/>
      <c r="AW1698" s="58"/>
    </row>
    <row r="1699" spans="2:49">
      <c r="B1699" s="58"/>
      <c r="C1699" s="58"/>
      <c r="D1699" s="58"/>
      <c r="E1699" s="58"/>
      <c r="F1699" s="58"/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  <c r="Q1699" s="58"/>
      <c r="R1699" s="58"/>
      <c r="S1699" s="58"/>
      <c r="T1699" s="58"/>
      <c r="U1699" s="58"/>
      <c r="V1699" s="58"/>
      <c r="W1699" s="58"/>
      <c r="X1699" s="58"/>
      <c r="Y1699" s="58"/>
      <c r="Z1699" s="58"/>
      <c r="AA1699" s="38"/>
      <c r="AB1699" s="38"/>
      <c r="AC1699" s="58"/>
      <c r="AD1699" s="58"/>
      <c r="AE1699" s="58"/>
      <c r="AF1699" s="58"/>
      <c r="AG1699" s="58"/>
      <c r="AH1699" s="58"/>
      <c r="AI1699" s="58"/>
      <c r="AJ1699" s="58"/>
      <c r="AK1699" s="58"/>
      <c r="AL1699" s="58"/>
      <c r="AM1699" s="58"/>
      <c r="AN1699" s="58"/>
      <c r="AO1699" s="58"/>
      <c r="AP1699" s="58"/>
      <c r="AQ1699" s="58"/>
      <c r="AR1699" s="58"/>
      <c r="AS1699" s="58"/>
      <c r="AT1699" s="58"/>
      <c r="AU1699" s="58"/>
      <c r="AV1699" s="58"/>
      <c r="AW1699" s="58"/>
    </row>
    <row r="1700" spans="2:49">
      <c r="B1700" s="58"/>
      <c r="C1700" s="58"/>
      <c r="D1700" s="58"/>
      <c r="E1700" s="58"/>
      <c r="F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  <c r="Q1700" s="58"/>
      <c r="R1700" s="58"/>
      <c r="S1700" s="58"/>
      <c r="T1700" s="58"/>
      <c r="U1700" s="58"/>
      <c r="V1700" s="58"/>
      <c r="W1700" s="58"/>
      <c r="X1700" s="58"/>
      <c r="Y1700" s="58"/>
      <c r="Z1700" s="58"/>
      <c r="AA1700" s="38"/>
      <c r="AB1700" s="38"/>
      <c r="AC1700" s="58"/>
      <c r="AD1700" s="58"/>
      <c r="AE1700" s="58"/>
      <c r="AF1700" s="58"/>
      <c r="AG1700" s="58"/>
      <c r="AH1700" s="58"/>
      <c r="AI1700" s="58"/>
      <c r="AJ1700" s="58"/>
      <c r="AK1700" s="58"/>
      <c r="AL1700" s="58"/>
      <c r="AM1700" s="58"/>
      <c r="AN1700" s="58"/>
      <c r="AO1700" s="58"/>
      <c r="AP1700" s="58"/>
      <c r="AQ1700" s="58"/>
      <c r="AR1700" s="58"/>
      <c r="AS1700" s="58"/>
      <c r="AT1700" s="58"/>
      <c r="AU1700" s="58"/>
      <c r="AV1700" s="58"/>
      <c r="AW1700" s="58"/>
    </row>
    <row r="1701" spans="2:49">
      <c r="B1701" s="58"/>
      <c r="C1701" s="58"/>
      <c r="D1701" s="58"/>
      <c r="E1701" s="58"/>
      <c r="F1701" s="58"/>
      <c r="G1701" s="58"/>
      <c r="H1701" s="58"/>
      <c r="I1701" s="58"/>
      <c r="J1701" s="58"/>
      <c r="K1701" s="58"/>
      <c r="L1701" s="58"/>
      <c r="M1701" s="58"/>
      <c r="N1701" s="58"/>
      <c r="O1701" s="58"/>
      <c r="P1701" s="58"/>
      <c r="Q1701" s="58"/>
      <c r="R1701" s="58"/>
      <c r="S1701" s="58"/>
      <c r="T1701" s="58"/>
      <c r="U1701" s="58"/>
      <c r="V1701" s="58"/>
      <c r="W1701" s="58"/>
      <c r="X1701" s="58"/>
      <c r="Y1701" s="58"/>
      <c r="Z1701" s="58"/>
      <c r="AA1701" s="38"/>
      <c r="AB1701" s="38"/>
      <c r="AC1701" s="58"/>
      <c r="AD1701" s="58"/>
      <c r="AE1701" s="58"/>
      <c r="AF1701" s="58"/>
      <c r="AG1701" s="58"/>
      <c r="AH1701" s="58"/>
      <c r="AI1701" s="58"/>
      <c r="AJ1701" s="58"/>
      <c r="AK1701" s="58"/>
      <c r="AL1701" s="58"/>
      <c r="AM1701" s="58"/>
      <c r="AN1701" s="58"/>
      <c r="AO1701" s="58"/>
      <c r="AP1701" s="58"/>
      <c r="AQ1701" s="58"/>
      <c r="AR1701" s="58"/>
      <c r="AS1701" s="58"/>
      <c r="AT1701" s="58"/>
      <c r="AU1701" s="58"/>
      <c r="AV1701" s="58"/>
      <c r="AW1701" s="58"/>
    </row>
    <row r="1702" spans="2:49">
      <c r="B1702" s="58"/>
      <c r="C1702" s="58"/>
      <c r="D1702" s="58"/>
      <c r="E1702" s="58"/>
      <c r="F1702" s="58"/>
      <c r="G1702" s="58"/>
      <c r="H1702" s="58"/>
      <c r="I1702" s="58"/>
      <c r="J1702" s="58"/>
      <c r="K1702" s="58"/>
      <c r="L1702" s="58"/>
      <c r="M1702" s="58"/>
      <c r="N1702" s="58"/>
      <c r="O1702" s="58"/>
      <c r="P1702" s="58"/>
      <c r="Q1702" s="58"/>
      <c r="R1702" s="58"/>
      <c r="S1702" s="58"/>
      <c r="T1702" s="58"/>
      <c r="U1702" s="58"/>
      <c r="V1702" s="58"/>
      <c r="W1702" s="58"/>
      <c r="X1702" s="58"/>
      <c r="Y1702" s="58"/>
      <c r="Z1702" s="58"/>
      <c r="AA1702" s="38"/>
      <c r="AB1702" s="38"/>
      <c r="AC1702" s="58"/>
      <c r="AD1702" s="58"/>
      <c r="AE1702" s="58"/>
      <c r="AF1702" s="58"/>
      <c r="AG1702" s="58"/>
      <c r="AH1702" s="58"/>
      <c r="AI1702" s="58"/>
      <c r="AJ1702" s="58"/>
      <c r="AK1702" s="58"/>
      <c r="AL1702" s="58"/>
      <c r="AM1702" s="58"/>
      <c r="AN1702" s="58"/>
      <c r="AO1702" s="58"/>
      <c r="AP1702" s="58"/>
      <c r="AQ1702" s="58"/>
      <c r="AR1702" s="58"/>
      <c r="AS1702" s="58"/>
      <c r="AT1702" s="58"/>
      <c r="AU1702" s="58"/>
      <c r="AV1702" s="58"/>
      <c r="AW1702" s="58"/>
    </row>
    <row r="1703" spans="2:49">
      <c r="B1703" s="58"/>
      <c r="C1703" s="58"/>
      <c r="D1703" s="58"/>
      <c r="E1703" s="58"/>
      <c r="F1703" s="58"/>
      <c r="G1703" s="58"/>
      <c r="H1703" s="58"/>
      <c r="I1703" s="58"/>
      <c r="J1703" s="58"/>
      <c r="K1703" s="58"/>
      <c r="L1703" s="58"/>
      <c r="M1703" s="58"/>
      <c r="N1703" s="58"/>
      <c r="O1703" s="58"/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  <c r="AA1703" s="38"/>
      <c r="AB1703" s="38"/>
      <c r="AC1703" s="58"/>
      <c r="AD1703" s="58"/>
      <c r="AE1703" s="58"/>
      <c r="AF1703" s="58"/>
      <c r="AG1703" s="58"/>
      <c r="AH1703" s="58"/>
      <c r="AI1703" s="58"/>
      <c r="AJ1703" s="58"/>
      <c r="AK1703" s="58"/>
      <c r="AL1703" s="58"/>
      <c r="AM1703" s="58"/>
      <c r="AN1703" s="58"/>
      <c r="AO1703" s="58"/>
      <c r="AP1703" s="58"/>
      <c r="AQ1703" s="58"/>
      <c r="AR1703" s="58"/>
      <c r="AS1703" s="58"/>
      <c r="AT1703" s="58"/>
      <c r="AU1703" s="58"/>
      <c r="AV1703" s="58"/>
      <c r="AW1703" s="58"/>
    </row>
    <row r="1704" spans="2:49">
      <c r="B1704" s="58"/>
      <c r="C1704" s="58"/>
      <c r="D1704" s="58"/>
      <c r="E1704" s="58"/>
      <c r="F1704" s="58"/>
      <c r="G1704" s="58"/>
      <c r="H1704" s="58"/>
      <c r="I1704" s="58"/>
      <c r="J1704" s="58"/>
      <c r="K1704" s="58"/>
      <c r="L1704" s="58"/>
      <c r="M1704" s="58"/>
      <c r="N1704" s="58"/>
      <c r="O1704" s="58"/>
      <c r="P1704" s="58"/>
      <c r="Q1704" s="58"/>
      <c r="R1704" s="58"/>
      <c r="S1704" s="58"/>
      <c r="T1704" s="58"/>
      <c r="U1704" s="58"/>
      <c r="V1704" s="58"/>
      <c r="W1704" s="58"/>
      <c r="X1704" s="58"/>
      <c r="Y1704" s="58"/>
      <c r="Z1704" s="58"/>
      <c r="AA1704" s="38"/>
      <c r="AB1704" s="38"/>
      <c r="AC1704" s="58"/>
      <c r="AD1704" s="58"/>
      <c r="AE1704" s="58"/>
      <c r="AF1704" s="58"/>
      <c r="AG1704" s="58"/>
      <c r="AH1704" s="58"/>
      <c r="AI1704" s="58"/>
      <c r="AJ1704" s="58"/>
      <c r="AK1704" s="58"/>
      <c r="AL1704" s="58"/>
      <c r="AM1704" s="58"/>
      <c r="AN1704" s="58"/>
      <c r="AO1704" s="58"/>
      <c r="AP1704" s="58"/>
      <c r="AQ1704" s="58"/>
      <c r="AR1704" s="58"/>
      <c r="AS1704" s="58"/>
      <c r="AT1704" s="58"/>
      <c r="AU1704" s="58"/>
      <c r="AV1704" s="58"/>
      <c r="AW1704" s="58"/>
    </row>
    <row r="1705" spans="2:49">
      <c r="B1705" s="58"/>
      <c r="C1705" s="58"/>
      <c r="D1705" s="58"/>
      <c r="E1705" s="58"/>
      <c r="F1705" s="58"/>
      <c r="G1705" s="58"/>
      <c r="H1705" s="58"/>
      <c r="I1705" s="58"/>
      <c r="J1705" s="58"/>
      <c r="K1705" s="58"/>
      <c r="L1705" s="58"/>
      <c r="M1705" s="58"/>
      <c r="N1705" s="58"/>
      <c r="O1705" s="58"/>
      <c r="P1705" s="58"/>
      <c r="Q1705" s="58"/>
      <c r="R1705" s="58"/>
      <c r="S1705" s="58"/>
      <c r="T1705" s="58"/>
      <c r="U1705" s="58"/>
      <c r="V1705" s="58"/>
      <c r="W1705" s="58"/>
      <c r="X1705" s="58"/>
      <c r="Y1705" s="58"/>
      <c r="Z1705" s="58"/>
      <c r="AA1705" s="38"/>
      <c r="AB1705" s="38"/>
      <c r="AC1705" s="58"/>
      <c r="AD1705" s="58"/>
      <c r="AE1705" s="58"/>
      <c r="AF1705" s="58"/>
      <c r="AG1705" s="58"/>
      <c r="AH1705" s="58"/>
      <c r="AI1705" s="58"/>
      <c r="AJ1705" s="58"/>
      <c r="AK1705" s="58"/>
      <c r="AL1705" s="58"/>
      <c r="AM1705" s="58"/>
      <c r="AN1705" s="58"/>
      <c r="AO1705" s="58"/>
      <c r="AP1705" s="58"/>
      <c r="AQ1705" s="58"/>
      <c r="AR1705" s="58"/>
      <c r="AS1705" s="58"/>
      <c r="AT1705" s="58"/>
      <c r="AU1705" s="58"/>
      <c r="AV1705" s="58"/>
      <c r="AW1705" s="58"/>
    </row>
    <row r="1706" spans="2:49">
      <c r="B1706" s="58"/>
      <c r="C1706" s="58"/>
      <c r="D1706" s="58"/>
      <c r="E1706" s="58"/>
      <c r="F1706" s="58"/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  <c r="Q1706" s="58"/>
      <c r="R1706" s="58"/>
      <c r="S1706" s="58"/>
      <c r="T1706" s="58"/>
      <c r="U1706" s="58"/>
      <c r="V1706" s="58"/>
      <c r="W1706" s="58"/>
      <c r="X1706" s="58"/>
      <c r="Y1706" s="58"/>
      <c r="Z1706" s="58"/>
      <c r="AA1706" s="38"/>
      <c r="AB1706" s="38"/>
      <c r="AC1706" s="58"/>
      <c r="AD1706" s="58"/>
      <c r="AE1706" s="58"/>
      <c r="AF1706" s="58"/>
      <c r="AG1706" s="58"/>
      <c r="AH1706" s="58"/>
      <c r="AI1706" s="58"/>
      <c r="AJ1706" s="58"/>
      <c r="AK1706" s="58"/>
      <c r="AL1706" s="58"/>
      <c r="AM1706" s="58"/>
      <c r="AN1706" s="58"/>
      <c r="AO1706" s="58"/>
      <c r="AP1706" s="58"/>
      <c r="AQ1706" s="58"/>
      <c r="AR1706" s="58"/>
      <c r="AS1706" s="58"/>
      <c r="AT1706" s="58"/>
      <c r="AU1706" s="58"/>
      <c r="AV1706" s="58"/>
      <c r="AW1706" s="58"/>
    </row>
    <row r="1707" spans="2:49">
      <c r="B1707" s="58"/>
      <c r="C1707" s="58"/>
      <c r="D1707" s="58"/>
      <c r="E1707" s="58"/>
      <c r="F1707" s="58"/>
      <c r="G1707" s="58"/>
      <c r="H1707" s="58"/>
      <c r="I1707" s="58"/>
      <c r="J1707" s="58"/>
      <c r="K1707" s="58"/>
      <c r="L1707" s="58"/>
      <c r="M1707" s="58"/>
      <c r="N1707" s="58"/>
      <c r="O1707" s="58"/>
      <c r="P1707" s="58"/>
      <c r="Q1707" s="58"/>
      <c r="R1707" s="58"/>
      <c r="S1707" s="58"/>
      <c r="T1707" s="58"/>
      <c r="U1707" s="58"/>
      <c r="V1707" s="58"/>
      <c r="W1707" s="58"/>
      <c r="X1707" s="58"/>
      <c r="Y1707" s="58"/>
      <c r="Z1707" s="58"/>
      <c r="AA1707" s="38"/>
      <c r="AB1707" s="38"/>
      <c r="AC1707" s="58"/>
      <c r="AD1707" s="58"/>
      <c r="AE1707" s="58"/>
      <c r="AF1707" s="58"/>
      <c r="AG1707" s="58"/>
      <c r="AH1707" s="58"/>
      <c r="AI1707" s="58"/>
      <c r="AJ1707" s="58"/>
      <c r="AK1707" s="58"/>
      <c r="AL1707" s="58"/>
      <c r="AM1707" s="58"/>
      <c r="AN1707" s="58"/>
      <c r="AO1707" s="58"/>
      <c r="AP1707" s="58"/>
      <c r="AQ1707" s="58"/>
      <c r="AR1707" s="58"/>
      <c r="AS1707" s="58"/>
      <c r="AT1707" s="58"/>
      <c r="AU1707" s="58"/>
      <c r="AV1707" s="58"/>
      <c r="AW1707" s="58"/>
    </row>
    <row r="1708" spans="2:49">
      <c r="B1708" s="58"/>
      <c r="C1708" s="58"/>
      <c r="D1708" s="58"/>
      <c r="E1708" s="58"/>
      <c r="F1708" s="58"/>
      <c r="G1708" s="58"/>
      <c r="H1708" s="58"/>
      <c r="I1708" s="58"/>
      <c r="J1708" s="58"/>
      <c r="K1708" s="58"/>
      <c r="L1708" s="58"/>
      <c r="M1708" s="58"/>
      <c r="N1708" s="58"/>
      <c r="O1708" s="58"/>
      <c r="P1708" s="58"/>
      <c r="Q1708" s="58"/>
      <c r="R1708" s="58"/>
      <c r="S1708" s="58"/>
      <c r="T1708" s="58"/>
      <c r="U1708" s="58"/>
      <c r="V1708" s="58"/>
      <c r="W1708" s="58"/>
      <c r="X1708" s="58"/>
      <c r="Y1708" s="58"/>
      <c r="Z1708" s="58"/>
      <c r="AA1708" s="38"/>
      <c r="AB1708" s="38"/>
      <c r="AC1708" s="58"/>
      <c r="AD1708" s="58"/>
      <c r="AE1708" s="58"/>
      <c r="AF1708" s="58"/>
      <c r="AG1708" s="58"/>
      <c r="AH1708" s="58"/>
      <c r="AI1708" s="58"/>
      <c r="AJ1708" s="58"/>
      <c r="AK1708" s="58"/>
      <c r="AL1708" s="58"/>
      <c r="AM1708" s="58"/>
      <c r="AN1708" s="58"/>
      <c r="AO1708" s="58"/>
      <c r="AP1708" s="58"/>
      <c r="AQ1708" s="58"/>
      <c r="AR1708" s="58"/>
      <c r="AS1708" s="58"/>
      <c r="AT1708" s="58"/>
      <c r="AU1708" s="58"/>
      <c r="AV1708" s="58"/>
      <c r="AW1708" s="58"/>
    </row>
    <row r="1709" spans="2:49">
      <c r="B1709" s="58"/>
      <c r="C1709" s="58"/>
      <c r="D1709" s="58"/>
      <c r="E1709" s="58"/>
      <c r="F1709" s="58"/>
      <c r="G1709" s="58"/>
      <c r="H1709" s="58"/>
      <c r="I1709" s="58"/>
      <c r="J1709" s="58"/>
      <c r="K1709" s="58"/>
      <c r="L1709" s="58"/>
      <c r="M1709" s="58"/>
      <c r="N1709" s="58"/>
      <c r="O1709" s="58"/>
      <c r="P1709" s="58"/>
      <c r="Q1709" s="58"/>
      <c r="R1709" s="58"/>
      <c r="S1709" s="58"/>
      <c r="T1709" s="58"/>
      <c r="U1709" s="58"/>
      <c r="V1709" s="58"/>
      <c r="W1709" s="58"/>
      <c r="X1709" s="58"/>
      <c r="Y1709" s="58"/>
      <c r="Z1709" s="58"/>
      <c r="AA1709" s="38"/>
      <c r="AB1709" s="38"/>
      <c r="AC1709" s="58"/>
      <c r="AD1709" s="58"/>
      <c r="AE1709" s="58"/>
      <c r="AF1709" s="58"/>
      <c r="AG1709" s="58"/>
      <c r="AH1709" s="58"/>
      <c r="AI1709" s="58"/>
      <c r="AJ1709" s="58"/>
      <c r="AK1709" s="58"/>
      <c r="AL1709" s="58"/>
      <c r="AM1709" s="58"/>
      <c r="AN1709" s="58"/>
      <c r="AO1709" s="58"/>
      <c r="AP1709" s="58"/>
      <c r="AQ1709" s="58"/>
      <c r="AR1709" s="58"/>
      <c r="AS1709" s="58"/>
      <c r="AT1709" s="58"/>
      <c r="AU1709" s="58"/>
      <c r="AV1709" s="58"/>
      <c r="AW1709" s="58"/>
    </row>
    <row r="1710" spans="2:49">
      <c r="B1710" s="58"/>
      <c r="C1710" s="58"/>
      <c r="D1710" s="58"/>
      <c r="E1710" s="58"/>
      <c r="F1710" s="58"/>
      <c r="G1710" s="58"/>
      <c r="H1710" s="58"/>
      <c r="I1710" s="58"/>
      <c r="J1710" s="58"/>
      <c r="K1710" s="58"/>
      <c r="L1710" s="58"/>
      <c r="M1710" s="58"/>
      <c r="N1710" s="58"/>
      <c r="O1710" s="58"/>
      <c r="P1710" s="58"/>
      <c r="Q1710" s="58"/>
      <c r="R1710" s="58"/>
      <c r="S1710" s="58"/>
      <c r="T1710" s="58"/>
      <c r="U1710" s="58"/>
      <c r="V1710" s="58"/>
      <c r="W1710" s="58"/>
      <c r="X1710" s="58"/>
      <c r="Y1710" s="58"/>
      <c r="Z1710" s="58"/>
      <c r="AA1710" s="38"/>
      <c r="AB1710" s="38"/>
      <c r="AC1710" s="58"/>
      <c r="AD1710" s="58"/>
      <c r="AE1710" s="58"/>
      <c r="AF1710" s="58"/>
      <c r="AG1710" s="58"/>
      <c r="AH1710" s="58"/>
      <c r="AI1710" s="58"/>
      <c r="AJ1710" s="58"/>
      <c r="AK1710" s="58"/>
      <c r="AL1710" s="58"/>
      <c r="AM1710" s="58"/>
      <c r="AN1710" s="58"/>
      <c r="AO1710" s="58"/>
      <c r="AP1710" s="58"/>
      <c r="AQ1710" s="58"/>
      <c r="AR1710" s="58"/>
      <c r="AS1710" s="58"/>
      <c r="AT1710" s="58"/>
      <c r="AU1710" s="58"/>
      <c r="AV1710" s="58"/>
      <c r="AW1710" s="58"/>
    </row>
    <row r="1711" spans="2:49">
      <c r="B1711" s="58"/>
      <c r="C1711" s="58"/>
      <c r="D1711" s="58"/>
      <c r="E1711" s="58"/>
      <c r="F1711" s="58"/>
      <c r="G1711" s="58"/>
      <c r="H1711" s="58"/>
      <c r="I1711" s="58"/>
      <c r="J1711" s="58"/>
      <c r="K1711" s="58"/>
      <c r="L1711" s="58"/>
      <c r="M1711" s="58"/>
      <c r="N1711" s="58"/>
      <c r="O1711" s="58"/>
      <c r="P1711" s="58"/>
      <c r="Q1711" s="58"/>
      <c r="R1711" s="58"/>
      <c r="S1711" s="58"/>
      <c r="T1711" s="58"/>
      <c r="U1711" s="58"/>
      <c r="V1711" s="58"/>
      <c r="W1711" s="58"/>
      <c r="X1711" s="58"/>
      <c r="Y1711" s="58"/>
      <c r="Z1711" s="58"/>
      <c r="AA1711" s="38"/>
      <c r="AB1711" s="38"/>
      <c r="AC1711" s="58"/>
      <c r="AD1711" s="58"/>
      <c r="AE1711" s="58"/>
      <c r="AF1711" s="58"/>
      <c r="AG1711" s="58"/>
      <c r="AH1711" s="58"/>
      <c r="AI1711" s="58"/>
      <c r="AJ1711" s="58"/>
      <c r="AK1711" s="58"/>
      <c r="AL1711" s="58"/>
      <c r="AM1711" s="58"/>
      <c r="AN1711" s="58"/>
      <c r="AO1711" s="58"/>
      <c r="AP1711" s="58"/>
      <c r="AQ1711" s="58"/>
      <c r="AR1711" s="58"/>
      <c r="AS1711" s="58"/>
      <c r="AT1711" s="58"/>
      <c r="AU1711" s="58"/>
      <c r="AV1711" s="58"/>
      <c r="AW1711" s="58"/>
    </row>
    <row r="1712" spans="2:49">
      <c r="B1712" s="58"/>
      <c r="C1712" s="58"/>
      <c r="D1712" s="58"/>
      <c r="E1712" s="58"/>
      <c r="F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  <c r="Q1712" s="58"/>
      <c r="R1712" s="58"/>
      <c r="S1712" s="58"/>
      <c r="T1712" s="58"/>
      <c r="U1712" s="58"/>
      <c r="V1712" s="58"/>
      <c r="W1712" s="58"/>
      <c r="X1712" s="58"/>
      <c r="Y1712" s="58"/>
      <c r="Z1712" s="58"/>
      <c r="AA1712" s="38"/>
      <c r="AB1712" s="38"/>
      <c r="AC1712" s="58"/>
      <c r="AD1712" s="58"/>
      <c r="AE1712" s="58"/>
      <c r="AF1712" s="58"/>
      <c r="AG1712" s="58"/>
      <c r="AH1712" s="58"/>
      <c r="AI1712" s="58"/>
      <c r="AJ1712" s="58"/>
      <c r="AK1712" s="58"/>
      <c r="AL1712" s="58"/>
      <c r="AM1712" s="58"/>
      <c r="AN1712" s="58"/>
      <c r="AO1712" s="58"/>
      <c r="AP1712" s="58"/>
      <c r="AQ1712" s="58"/>
      <c r="AR1712" s="58"/>
      <c r="AS1712" s="58"/>
      <c r="AT1712" s="58"/>
      <c r="AU1712" s="58"/>
      <c r="AV1712" s="58"/>
      <c r="AW1712" s="58"/>
    </row>
    <row r="1713" spans="2:49">
      <c r="B1713" s="58"/>
      <c r="C1713" s="58"/>
      <c r="D1713" s="58"/>
      <c r="E1713" s="58"/>
      <c r="F1713" s="58"/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  <c r="Q1713" s="58"/>
      <c r="R1713" s="58"/>
      <c r="S1713" s="58"/>
      <c r="T1713" s="58"/>
      <c r="U1713" s="58"/>
      <c r="V1713" s="58"/>
      <c r="W1713" s="58"/>
      <c r="X1713" s="58"/>
      <c r="Y1713" s="58"/>
      <c r="Z1713" s="58"/>
      <c r="AA1713" s="38"/>
      <c r="AB1713" s="38"/>
      <c r="AC1713" s="58"/>
      <c r="AD1713" s="58"/>
      <c r="AE1713" s="58"/>
      <c r="AF1713" s="58"/>
      <c r="AG1713" s="58"/>
      <c r="AH1713" s="58"/>
      <c r="AI1713" s="58"/>
      <c r="AJ1713" s="58"/>
      <c r="AK1713" s="58"/>
      <c r="AL1713" s="58"/>
      <c r="AM1713" s="58"/>
      <c r="AN1713" s="58"/>
      <c r="AO1713" s="58"/>
      <c r="AP1713" s="58"/>
      <c r="AQ1713" s="58"/>
      <c r="AR1713" s="58"/>
      <c r="AS1713" s="58"/>
      <c r="AT1713" s="58"/>
      <c r="AU1713" s="58"/>
      <c r="AV1713" s="58"/>
      <c r="AW1713" s="58"/>
    </row>
    <row r="1714" spans="2:49">
      <c r="B1714" s="58"/>
      <c r="C1714" s="58"/>
      <c r="D1714" s="58"/>
      <c r="E1714" s="58"/>
      <c r="F1714" s="58"/>
      <c r="G1714" s="58"/>
      <c r="H1714" s="58"/>
      <c r="I1714" s="58"/>
      <c r="J1714" s="58"/>
      <c r="K1714" s="58"/>
      <c r="L1714" s="58"/>
      <c r="M1714" s="58"/>
      <c r="N1714" s="58"/>
      <c r="O1714" s="58"/>
      <c r="P1714" s="58"/>
      <c r="Q1714" s="58"/>
      <c r="R1714" s="58"/>
      <c r="S1714" s="58"/>
      <c r="T1714" s="58"/>
      <c r="U1714" s="58"/>
      <c r="V1714" s="58"/>
      <c r="W1714" s="58"/>
      <c r="X1714" s="58"/>
      <c r="Y1714" s="58"/>
      <c r="Z1714" s="58"/>
      <c r="AA1714" s="38"/>
      <c r="AB1714" s="38"/>
      <c r="AC1714" s="58"/>
      <c r="AD1714" s="58"/>
      <c r="AE1714" s="58"/>
      <c r="AF1714" s="58"/>
      <c r="AG1714" s="58"/>
      <c r="AH1714" s="58"/>
      <c r="AI1714" s="58"/>
      <c r="AJ1714" s="58"/>
      <c r="AK1714" s="58"/>
      <c r="AL1714" s="58"/>
      <c r="AM1714" s="58"/>
      <c r="AN1714" s="58"/>
      <c r="AO1714" s="58"/>
      <c r="AP1714" s="58"/>
      <c r="AQ1714" s="58"/>
      <c r="AR1714" s="58"/>
      <c r="AS1714" s="58"/>
      <c r="AT1714" s="58"/>
      <c r="AU1714" s="58"/>
      <c r="AV1714" s="58"/>
      <c r="AW1714" s="58"/>
    </row>
    <row r="1715" spans="2:49">
      <c r="B1715" s="58"/>
      <c r="C1715" s="58"/>
      <c r="D1715" s="58"/>
      <c r="E1715" s="58"/>
      <c r="F1715" s="58"/>
      <c r="G1715" s="58"/>
      <c r="H1715" s="58"/>
      <c r="I1715" s="58"/>
      <c r="J1715" s="58"/>
      <c r="K1715" s="58"/>
      <c r="L1715" s="58"/>
      <c r="M1715" s="58"/>
      <c r="N1715" s="58"/>
      <c r="O1715" s="58"/>
      <c r="P1715" s="58"/>
      <c r="Q1715" s="58"/>
      <c r="R1715" s="58"/>
      <c r="S1715" s="58"/>
      <c r="T1715" s="58"/>
      <c r="U1715" s="58"/>
      <c r="V1715" s="58"/>
      <c r="W1715" s="58"/>
      <c r="X1715" s="58"/>
      <c r="Y1715" s="58"/>
      <c r="Z1715" s="58"/>
      <c r="AA1715" s="38"/>
      <c r="AB1715" s="38"/>
      <c r="AC1715" s="58"/>
      <c r="AD1715" s="58"/>
      <c r="AE1715" s="58"/>
      <c r="AF1715" s="58"/>
      <c r="AG1715" s="58"/>
      <c r="AH1715" s="58"/>
      <c r="AI1715" s="58"/>
      <c r="AJ1715" s="58"/>
      <c r="AK1715" s="58"/>
      <c r="AL1715" s="58"/>
      <c r="AM1715" s="58"/>
      <c r="AN1715" s="58"/>
      <c r="AO1715" s="58"/>
      <c r="AP1715" s="58"/>
      <c r="AQ1715" s="58"/>
      <c r="AR1715" s="58"/>
      <c r="AS1715" s="58"/>
      <c r="AT1715" s="58"/>
      <c r="AU1715" s="58"/>
      <c r="AV1715" s="58"/>
      <c r="AW1715" s="58"/>
    </row>
    <row r="1716" spans="2:49">
      <c r="B1716" s="58"/>
      <c r="C1716" s="58"/>
      <c r="D1716" s="58"/>
      <c r="E1716" s="58"/>
      <c r="F1716" s="58"/>
      <c r="G1716" s="58"/>
      <c r="H1716" s="58"/>
      <c r="I1716" s="58"/>
      <c r="J1716" s="58"/>
      <c r="K1716" s="58"/>
      <c r="L1716" s="58"/>
      <c r="M1716" s="58"/>
      <c r="N1716" s="58"/>
      <c r="O1716" s="58"/>
      <c r="P1716" s="58"/>
      <c r="Q1716" s="58"/>
      <c r="R1716" s="58"/>
      <c r="S1716" s="58"/>
      <c r="T1716" s="58"/>
      <c r="U1716" s="58"/>
      <c r="V1716" s="58"/>
      <c r="W1716" s="58"/>
      <c r="X1716" s="58"/>
      <c r="Y1716" s="58"/>
      <c r="Z1716" s="58"/>
      <c r="AA1716" s="38"/>
      <c r="AB1716" s="38"/>
      <c r="AC1716" s="58"/>
      <c r="AD1716" s="58"/>
      <c r="AE1716" s="58"/>
      <c r="AF1716" s="58"/>
      <c r="AG1716" s="58"/>
      <c r="AH1716" s="58"/>
      <c r="AI1716" s="58"/>
      <c r="AJ1716" s="58"/>
      <c r="AK1716" s="58"/>
      <c r="AL1716" s="58"/>
      <c r="AM1716" s="58"/>
      <c r="AN1716" s="58"/>
      <c r="AO1716" s="58"/>
      <c r="AP1716" s="58"/>
      <c r="AQ1716" s="58"/>
      <c r="AR1716" s="58"/>
      <c r="AS1716" s="58"/>
      <c r="AT1716" s="58"/>
      <c r="AU1716" s="58"/>
      <c r="AV1716" s="58"/>
      <c r="AW1716" s="58"/>
    </row>
    <row r="1717" spans="2:49">
      <c r="B1717" s="58"/>
      <c r="C1717" s="58"/>
      <c r="D1717" s="58"/>
      <c r="E1717" s="58"/>
      <c r="F1717" s="58"/>
      <c r="G1717" s="58"/>
      <c r="H1717" s="58"/>
      <c r="I1717" s="58"/>
      <c r="J1717" s="58"/>
      <c r="K1717" s="58"/>
      <c r="L1717" s="58"/>
      <c r="M1717" s="58"/>
      <c r="N1717" s="58"/>
      <c r="O1717" s="58"/>
      <c r="P1717" s="58"/>
      <c r="Q1717" s="58"/>
      <c r="R1717" s="58"/>
      <c r="S1717" s="58"/>
      <c r="T1717" s="58"/>
      <c r="U1717" s="58"/>
      <c r="V1717" s="58"/>
      <c r="W1717" s="58"/>
      <c r="X1717" s="58"/>
      <c r="Y1717" s="58"/>
      <c r="Z1717" s="58"/>
      <c r="AA1717" s="38"/>
      <c r="AB1717" s="38"/>
      <c r="AC1717" s="58"/>
      <c r="AD1717" s="58"/>
      <c r="AE1717" s="58"/>
      <c r="AF1717" s="58"/>
      <c r="AG1717" s="58"/>
      <c r="AH1717" s="58"/>
      <c r="AI1717" s="58"/>
      <c r="AJ1717" s="58"/>
      <c r="AK1717" s="58"/>
      <c r="AL1717" s="58"/>
      <c r="AM1717" s="58"/>
      <c r="AN1717" s="58"/>
      <c r="AO1717" s="58"/>
      <c r="AP1717" s="58"/>
      <c r="AQ1717" s="58"/>
      <c r="AR1717" s="58"/>
      <c r="AS1717" s="58"/>
      <c r="AT1717" s="58"/>
      <c r="AU1717" s="58"/>
      <c r="AV1717" s="58"/>
      <c r="AW1717" s="58"/>
    </row>
    <row r="1718" spans="2:49">
      <c r="B1718" s="58"/>
      <c r="C1718" s="58"/>
      <c r="D1718" s="58"/>
      <c r="E1718" s="58"/>
      <c r="F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  <c r="AA1718" s="38"/>
      <c r="AB1718" s="38"/>
      <c r="AC1718" s="58"/>
      <c r="AD1718" s="58"/>
      <c r="AE1718" s="58"/>
      <c r="AF1718" s="58"/>
      <c r="AG1718" s="58"/>
      <c r="AH1718" s="58"/>
      <c r="AI1718" s="58"/>
      <c r="AJ1718" s="58"/>
      <c r="AK1718" s="58"/>
      <c r="AL1718" s="58"/>
      <c r="AM1718" s="58"/>
      <c r="AN1718" s="58"/>
      <c r="AO1718" s="58"/>
      <c r="AP1718" s="58"/>
      <c r="AQ1718" s="58"/>
      <c r="AR1718" s="58"/>
      <c r="AS1718" s="58"/>
      <c r="AT1718" s="58"/>
      <c r="AU1718" s="58"/>
      <c r="AV1718" s="58"/>
      <c r="AW1718" s="58"/>
    </row>
    <row r="1719" spans="2:49">
      <c r="B1719" s="58"/>
      <c r="C1719" s="58"/>
      <c r="D1719" s="58"/>
      <c r="E1719" s="58"/>
      <c r="F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  <c r="Q1719" s="58"/>
      <c r="R1719" s="58"/>
      <c r="S1719" s="58"/>
      <c r="T1719" s="58"/>
      <c r="U1719" s="58"/>
      <c r="V1719" s="58"/>
      <c r="W1719" s="58"/>
      <c r="X1719" s="58"/>
      <c r="Y1719" s="58"/>
      <c r="Z1719" s="58"/>
      <c r="AA1719" s="38"/>
      <c r="AB1719" s="38"/>
      <c r="AC1719" s="58"/>
      <c r="AD1719" s="58"/>
      <c r="AE1719" s="58"/>
      <c r="AF1719" s="58"/>
      <c r="AG1719" s="58"/>
      <c r="AH1719" s="58"/>
      <c r="AI1719" s="58"/>
      <c r="AJ1719" s="58"/>
      <c r="AK1719" s="58"/>
      <c r="AL1719" s="58"/>
      <c r="AM1719" s="58"/>
      <c r="AN1719" s="58"/>
      <c r="AO1719" s="58"/>
      <c r="AP1719" s="58"/>
      <c r="AQ1719" s="58"/>
      <c r="AR1719" s="58"/>
      <c r="AS1719" s="58"/>
      <c r="AT1719" s="58"/>
      <c r="AU1719" s="58"/>
      <c r="AV1719" s="58"/>
      <c r="AW1719" s="58"/>
    </row>
    <row r="1720" spans="2:49">
      <c r="B1720" s="58"/>
      <c r="C1720" s="58"/>
      <c r="D1720" s="58"/>
      <c r="E1720" s="58"/>
      <c r="F1720" s="58"/>
      <c r="G1720" s="58"/>
      <c r="H1720" s="58"/>
      <c r="I1720" s="58"/>
      <c r="J1720" s="58"/>
      <c r="K1720" s="58"/>
      <c r="L1720" s="58"/>
      <c r="M1720" s="58"/>
      <c r="N1720" s="58"/>
      <c r="O1720" s="58"/>
      <c r="P1720" s="58"/>
      <c r="Q1720" s="58"/>
      <c r="R1720" s="58"/>
      <c r="S1720" s="58"/>
      <c r="T1720" s="58"/>
      <c r="U1720" s="58"/>
      <c r="V1720" s="58"/>
      <c r="W1720" s="58"/>
      <c r="X1720" s="58"/>
      <c r="Y1720" s="58"/>
      <c r="Z1720" s="58"/>
      <c r="AA1720" s="38"/>
      <c r="AB1720" s="38"/>
      <c r="AC1720" s="58"/>
      <c r="AD1720" s="58"/>
      <c r="AE1720" s="58"/>
      <c r="AF1720" s="58"/>
      <c r="AG1720" s="58"/>
      <c r="AH1720" s="58"/>
      <c r="AI1720" s="58"/>
      <c r="AJ1720" s="58"/>
      <c r="AK1720" s="58"/>
      <c r="AL1720" s="58"/>
      <c r="AM1720" s="58"/>
      <c r="AN1720" s="58"/>
      <c r="AO1720" s="58"/>
      <c r="AP1720" s="58"/>
      <c r="AQ1720" s="58"/>
      <c r="AR1720" s="58"/>
      <c r="AS1720" s="58"/>
      <c r="AT1720" s="58"/>
      <c r="AU1720" s="58"/>
      <c r="AV1720" s="58"/>
      <c r="AW1720" s="58"/>
    </row>
    <row r="1721" spans="2:49">
      <c r="B1721" s="58"/>
      <c r="C1721" s="58"/>
      <c r="D1721" s="58"/>
      <c r="E1721" s="58"/>
      <c r="F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  <c r="Q1721" s="58"/>
      <c r="R1721" s="58"/>
      <c r="S1721" s="58"/>
      <c r="T1721" s="58"/>
      <c r="U1721" s="58"/>
      <c r="V1721" s="58"/>
      <c r="W1721" s="58"/>
      <c r="X1721" s="58"/>
      <c r="Y1721" s="58"/>
      <c r="Z1721" s="58"/>
      <c r="AA1721" s="38"/>
      <c r="AB1721" s="38"/>
      <c r="AC1721" s="58"/>
      <c r="AD1721" s="58"/>
      <c r="AE1721" s="58"/>
      <c r="AF1721" s="58"/>
      <c r="AG1721" s="58"/>
      <c r="AH1721" s="58"/>
      <c r="AI1721" s="58"/>
      <c r="AJ1721" s="58"/>
      <c r="AK1721" s="58"/>
      <c r="AL1721" s="58"/>
      <c r="AM1721" s="58"/>
      <c r="AN1721" s="58"/>
      <c r="AO1721" s="58"/>
      <c r="AP1721" s="58"/>
      <c r="AQ1721" s="58"/>
      <c r="AR1721" s="58"/>
      <c r="AS1721" s="58"/>
      <c r="AT1721" s="58"/>
      <c r="AU1721" s="58"/>
      <c r="AV1721" s="58"/>
      <c r="AW1721" s="58"/>
    </row>
    <row r="1722" spans="2:49">
      <c r="B1722" s="58"/>
      <c r="C1722" s="58"/>
      <c r="D1722" s="58"/>
      <c r="E1722" s="58"/>
      <c r="F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  <c r="Q1722" s="58"/>
      <c r="R1722" s="58"/>
      <c r="S1722" s="58"/>
      <c r="T1722" s="58"/>
      <c r="U1722" s="58"/>
      <c r="V1722" s="58"/>
      <c r="W1722" s="58"/>
      <c r="X1722" s="58"/>
      <c r="Y1722" s="58"/>
      <c r="Z1722" s="58"/>
      <c r="AA1722" s="38"/>
      <c r="AB1722" s="38"/>
      <c r="AC1722" s="58"/>
      <c r="AD1722" s="58"/>
      <c r="AE1722" s="58"/>
      <c r="AF1722" s="58"/>
      <c r="AG1722" s="58"/>
      <c r="AH1722" s="58"/>
      <c r="AI1722" s="58"/>
      <c r="AJ1722" s="58"/>
      <c r="AK1722" s="58"/>
      <c r="AL1722" s="58"/>
      <c r="AM1722" s="58"/>
      <c r="AN1722" s="58"/>
      <c r="AO1722" s="58"/>
      <c r="AP1722" s="58"/>
      <c r="AQ1722" s="58"/>
      <c r="AR1722" s="58"/>
      <c r="AS1722" s="58"/>
      <c r="AT1722" s="58"/>
      <c r="AU1722" s="58"/>
      <c r="AV1722" s="58"/>
      <c r="AW1722" s="58"/>
    </row>
    <row r="1723" spans="2:49">
      <c r="B1723" s="58"/>
      <c r="C1723" s="58"/>
      <c r="D1723" s="58"/>
      <c r="E1723" s="58"/>
      <c r="F1723" s="58"/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  <c r="AA1723" s="38"/>
      <c r="AB1723" s="38"/>
      <c r="AC1723" s="58"/>
      <c r="AD1723" s="58"/>
      <c r="AE1723" s="58"/>
      <c r="AF1723" s="58"/>
      <c r="AG1723" s="58"/>
      <c r="AH1723" s="58"/>
      <c r="AI1723" s="58"/>
      <c r="AJ1723" s="58"/>
      <c r="AK1723" s="58"/>
      <c r="AL1723" s="58"/>
      <c r="AM1723" s="58"/>
      <c r="AN1723" s="58"/>
      <c r="AO1723" s="58"/>
      <c r="AP1723" s="58"/>
      <c r="AQ1723" s="58"/>
      <c r="AR1723" s="58"/>
      <c r="AS1723" s="58"/>
      <c r="AT1723" s="58"/>
      <c r="AU1723" s="58"/>
      <c r="AV1723" s="58"/>
      <c r="AW1723" s="58"/>
    </row>
    <row r="1724" spans="2:49">
      <c r="B1724" s="58"/>
      <c r="C1724" s="58"/>
      <c r="D1724" s="58"/>
      <c r="E1724" s="58"/>
      <c r="F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  <c r="Q1724" s="58"/>
      <c r="R1724" s="58"/>
      <c r="S1724" s="58"/>
      <c r="T1724" s="58"/>
      <c r="U1724" s="58"/>
      <c r="V1724" s="58"/>
      <c r="W1724" s="58"/>
      <c r="X1724" s="58"/>
      <c r="Y1724" s="58"/>
      <c r="Z1724" s="58"/>
      <c r="AA1724" s="38"/>
      <c r="AB1724" s="38"/>
      <c r="AC1724" s="58"/>
      <c r="AD1724" s="58"/>
      <c r="AE1724" s="58"/>
      <c r="AF1724" s="58"/>
      <c r="AG1724" s="58"/>
      <c r="AH1724" s="58"/>
      <c r="AI1724" s="58"/>
      <c r="AJ1724" s="58"/>
      <c r="AK1724" s="58"/>
      <c r="AL1724" s="58"/>
      <c r="AM1724" s="58"/>
      <c r="AN1724" s="58"/>
      <c r="AO1724" s="58"/>
      <c r="AP1724" s="58"/>
      <c r="AQ1724" s="58"/>
      <c r="AR1724" s="58"/>
      <c r="AS1724" s="58"/>
      <c r="AT1724" s="58"/>
      <c r="AU1724" s="58"/>
      <c r="AV1724" s="58"/>
      <c r="AW1724" s="58"/>
    </row>
    <row r="1725" spans="2:49">
      <c r="B1725" s="58"/>
      <c r="C1725" s="58"/>
      <c r="D1725" s="58"/>
      <c r="E1725" s="58"/>
      <c r="F1725" s="58"/>
      <c r="G1725" s="58"/>
      <c r="H1725" s="58"/>
      <c r="I1725" s="58"/>
      <c r="J1725" s="58"/>
      <c r="K1725" s="58"/>
      <c r="L1725" s="58"/>
      <c r="M1725" s="58"/>
      <c r="N1725" s="58"/>
      <c r="O1725" s="58"/>
      <c r="P1725" s="58"/>
      <c r="Q1725" s="58"/>
      <c r="R1725" s="58"/>
      <c r="S1725" s="58"/>
      <c r="T1725" s="58"/>
      <c r="U1725" s="58"/>
      <c r="V1725" s="58"/>
      <c r="W1725" s="58"/>
      <c r="X1725" s="58"/>
      <c r="Y1725" s="58"/>
      <c r="Z1725" s="58"/>
      <c r="AA1725" s="38"/>
      <c r="AB1725" s="38"/>
      <c r="AC1725" s="58"/>
      <c r="AD1725" s="58"/>
      <c r="AE1725" s="58"/>
      <c r="AF1725" s="58"/>
      <c r="AG1725" s="58"/>
      <c r="AH1725" s="58"/>
      <c r="AI1725" s="58"/>
      <c r="AJ1725" s="58"/>
      <c r="AK1725" s="58"/>
      <c r="AL1725" s="58"/>
      <c r="AM1725" s="58"/>
      <c r="AN1725" s="58"/>
      <c r="AO1725" s="58"/>
      <c r="AP1725" s="58"/>
      <c r="AQ1725" s="58"/>
      <c r="AR1725" s="58"/>
      <c r="AS1725" s="58"/>
      <c r="AT1725" s="58"/>
      <c r="AU1725" s="58"/>
      <c r="AV1725" s="58"/>
      <c r="AW1725" s="58"/>
    </row>
    <row r="1726" spans="2:49">
      <c r="B1726" s="58"/>
      <c r="C1726" s="58"/>
      <c r="D1726" s="58"/>
      <c r="E1726" s="58"/>
      <c r="F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  <c r="Q1726" s="58"/>
      <c r="R1726" s="58"/>
      <c r="S1726" s="58"/>
      <c r="T1726" s="58"/>
      <c r="U1726" s="58"/>
      <c r="V1726" s="58"/>
      <c r="W1726" s="58"/>
      <c r="X1726" s="58"/>
      <c r="Y1726" s="58"/>
      <c r="Z1726" s="58"/>
      <c r="AA1726" s="38"/>
      <c r="AB1726" s="38"/>
      <c r="AC1726" s="58"/>
      <c r="AD1726" s="58"/>
      <c r="AE1726" s="58"/>
      <c r="AF1726" s="58"/>
      <c r="AG1726" s="58"/>
      <c r="AH1726" s="58"/>
      <c r="AI1726" s="58"/>
      <c r="AJ1726" s="58"/>
      <c r="AK1726" s="58"/>
      <c r="AL1726" s="58"/>
      <c r="AM1726" s="58"/>
      <c r="AN1726" s="58"/>
      <c r="AO1726" s="58"/>
      <c r="AP1726" s="58"/>
      <c r="AQ1726" s="58"/>
      <c r="AR1726" s="58"/>
      <c r="AS1726" s="58"/>
      <c r="AT1726" s="58"/>
      <c r="AU1726" s="58"/>
      <c r="AV1726" s="58"/>
      <c r="AW1726" s="58"/>
    </row>
    <row r="1727" spans="2:49">
      <c r="B1727" s="58"/>
      <c r="C1727" s="58"/>
      <c r="D1727" s="58"/>
      <c r="E1727" s="58"/>
      <c r="F1727" s="58"/>
      <c r="G1727" s="58"/>
      <c r="H1727" s="58"/>
      <c r="I1727" s="58"/>
      <c r="J1727" s="58"/>
      <c r="K1727" s="58"/>
      <c r="L1727" s="58"/>
      <c r="M1727" s="58"/>
      <c r="N1727" s="58"/>
      <c r="O1727" s="58"/>
      <c r="P1727" s="58"/>
      <c r="Q1727" s="58"/>
      <c r="R1727" s="58"/>
      <c r="S1727" s="58"/>
      <c r="T1727" s="58"/>
      <c r="U1727" s="58"/>
      <c r="V1727" s="58"/>
      <c r="W1727" s="58"/>
      <c r="X1727" s="58"/>
      <c r="Y1727" s="58"/>
      <c r="Z1727" s="58"/>
      <c r="AA1727" s="38"/>
      <c r="AB1727" s="38"/>
      <c r="AC1727" s="58"/>
      <c r="AD1727" s="58"/>
      <c r="AE1727" s="58"/>
      <c r="AF1727" s="58"/>
      <c r="AG1727" s="58"/>
      <c r="AH1727" s="58"/>
      <c r="AI1727" s="58"/>
      <c r="AJ1727" s="58"/>
      <c r="AK1727" s="58"/>
      <c r="AL1727" s="58"/>
      <c r="AM1727" s="58"/>
      <c r="AN1727" s="58"/>
      <c r="AO1727" s="58"/>
      <c r="AP1727" s="58"/>
      <c r="AQ1727" s="58"/>
      <c r="AR1727" s="58"/>
      <c r="AS1727" s="58"/>
      <c r="AT1727" s="58"/>
      <c r="AU1727" s="58"/>
      <c r="AV1727" s="58"/>
      <c r="AW1727" s="58"/>
    </row>
    <row r="1728" spans="2:49">
      <c r="B1728" s="58"/>
      <c r="C1728" s="58"/>
      <c r="D1728" s="58"/>
      <c r="E1728" s="58"/>
      <c r="F1728" s="58"/>
      <c r="G1728" s="58"/>
      <c r="H1728" s="58"/>
      <c r="I1728" s="58"/>
      <c r="J1728" s="58"/>
      <c r="K1728" s="58"/>
      <c r="L1728" s="58"/>
      <c r="M1728" s="58"/>
      <c r="N1728" s="58"/>
      <c r="O1728" s="58"/>
      <c r="P1728" s="58"/>
      <c r="Q1728" s="58"/>
      <c r="R1728" s="58"/>
      <c r="S1728" s="58"/>
      <c r="T1728" s="58"/>
      <c r="U1728" s="58"/>
      <c r="V1728" s="58"/>
      <c r="W1728" s="58"/>
      <c r="X1728" s="58"/>
      <c r="Y1728" s="58"/>
      <c r="Z1728" s="58"/>
      <c r="AA1728" s="38"/>
      <c r="AB1728" s="38"/>
      <c r="AC1728" s="58"/>
      <c r="AD1728" s="58"/>
      <c r="AE1728" s="58"/>
      <c r="AF1728" s="58"/>
      <c r="AG1728" s="58"/>
      <c r="AH1728" s="58"/>
      <c r="AI1728" s="58"/>
      <c r="AJ1728" s="58"/>
      <c r="AK1728" s="58"/>
      <c r="AL1728" s="58"/>
      <c r="AM1728" s="58"/>
      <c r="AN1728" s="58"/>
      <c r="AO1728" s="58"/>
      <c r="AP1728" s="58"/>
      <c r="AQ1728" s="58"/>
      <c r="AR1728" s="58"/>
      <c r="AS1728" s="58"/>
      <c r="AT1728" s="58"/>
      <c r="AU1728" s="58"/>
      <c r="AV1728" s="58"/>
      <c r="AW1728" s="58"/>
    </row>
    <row r="1729" spans="2:49">
      <c r="B1729" s="58"/>
      <c r="C1729" s="58"/>
      <c r="D1729" s="58"/>
      <c r="E1729" s="58"/>
      <c r="F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  <c r="Q1729" s="58"/>
      <c r="R1729" s="58"/>
      <c r="S1729" s="58"/>
      <c r="T1729" s="58"/>
      <c r="U1729" s="58"/>
      <c r="V1729" s="58"/>
      <c r="W1729" s="58"/>
      <c r="X1729" s="58"/>
      <c r="Y1729" s="58"/>
      <c r="Z1729" s="58"/>
      <c r="AA1729" s="38"/>
      <c r="AB1729" s="38"/>
      <c r="AC1729" s="58"/>
      <c r="AD1729" s="58"/>
      <c r="AE1729" s="58"/>
      <c r="AF1729" s="58"/>
      <c r="AG1729" s="58"/>
      <c r="AH1729" s="58"/>
      <c r="AI1729" s="58"/>
      <c r="AJ1729" s="58"/>
      <c r="AK1729" s="58"/>
      <c r="AL1729" s="58"/>
      <c r="AM1729" s="58"/>
      <c r="AN1729" s="58"/>
      <c r="AO1729" s="58"/>
      <c r="AP1729" s="58"/>
      <c r="AQ1729" s="58"/>
      <c r="AR1729" s="58"/>
      <c r="AS1729" s="58"/>
      <c r="AT1729" s="58"/>
      <c r="AU1729" s="58"/>
      <c r="AV1729" s="58"/>
      <c r="AW1729" s="58"/>
    </row>
    <row r="1730" spans="2:49">
      <c r="B1730" s="58"/>
      <c r="C1730" s="58"/>
      <c r="D1730" s="58"/>
      <c r="E1730" s="58"/>
      <c r="F1730" s="58"/>
      <c r="G1730" s="58"/>
      <c r="H1730" s="58"/>
      <c r="I1730" s="58"/>
      <c r="J1730" s="58"/>
      <c r="K1730" s="58"/>
      <c r="L1730" s="58"/>
      <c r="M1730" s="58"/>
      <c r="N1730" s="58"/>
      <c r="O1730" s="58"/>
      <c r="P1730" s="58"/>
      <c r="Q1730" s="58"/>
      <c r="R1730" s="58"/>
      <c r="S1730" s="58"/>
      <c r="T1730" s="58"/>
      <c r="U1730" s="58"/>
      <c r="V1730" s="58"/>
      <c r="W1730" s="58"/>
      <c r="X1730" s="58"/>
      <c r="Y1730" s="58"/>
      <c r="Z1730" s="58"/>
      <c r="AA1730" s="38"/>
      <c r="AB1730" s="38"/>
      <c r="AC1730" s="58"/>
      <c r="AD1730" s="58"/>
      <c r="AE1730" s="58"/>
      <c r="AF1730" s="58"/>
      <c r="AG1730" s="58"/>
      <c r="AH1730" s="58"/>
      <c r="AI1730" s="58"/>
      <c r="AJ1730" s="58"/>
      <c r="AK1730" s="58"/>
      <c r="AL1730" s="58"/>
      <c r="AM1730" s="58"/>
      <c r="AN1730" s="58"/>
      <c r="AO1730" s="58"/>
      <c r="AP1730" s="58"/>
      <c r="AQ1730" s="58"/>
      <c r="AR1730" s="58"/>
      <c r="AS1730" s="58"/>
      <c r="AT1730" s="58"/>
      <c r="AU1730" s="58"/>
      <c r="AV1730" s="58"/>
      <c r="AW1730" s="58"/>
    </row>
    <row r="1731" spans="2:49">
      <c r="B1731" s="58"/>
      <c r="C1731" s="58"/>
      <c r="D1731" s="58"/>
      <c r="E1731" s="58"/>
      <c r="F1731" s="58"/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  <c r="Q1731" s="58"/>
      <c r="R1731" s="58"/>
      <c r="S1731" s="58"/>
      <c r="T1731" s="58"/>
      <c r="U1731" s="58"/>
      <c r="V1731" s="58"/>
      <c r="W1731" s="58"/>
      <c r="X1731" s="58"/>
      <c r="Y1731" s="58"/>
      <c r="Z1731" s="58"/>
      <c r="AA1731" s="38"/>
      <c r="AB1731" s="38"/>
      <c r="AC1731" s="58"/>
      <c r="AD1731" s="58"/>
      <c r="AE1731" s="58"/>
      <c r="AF1731" s="58"/>
      <c r="AG1731" s="58"/>
      <c r="AH1731" s="58"/>
      <c r="AI1731" s="58"/>
      <c r="AJ1731" s="58"/>
      <c r="AK1731" s="58"/>
      <c r="AL1731" s="58"/>
      <c r="AM1731" s="58"/>
      <c r="AN1731" s="58"/>
      <c r="AO1731" s="58"/>
      <c r="AP1731" s="58"/>
      <c r="AQ1731" s="58"/>
      <c r="AR1731" s="58"/>
      <c r="AS1731" s="58"/>
      <c r="AT1731" s="58"/>
      <c r="AU1731" s="58"/>
      <c r="AV1731" s="58"/>
      <c r="AW1731" s="58"/>
    </row>
    <row r="1732" spans="2:49">
      <c r="B1732" s="58"/>
      <c r="C1732" s="58"/>
      <c r="D1732" s="58"/>
      <c r="E1732" s="58"/>
      <c r="F1732" s="58"/>
      <c r="G1732" s="58"/>
      <c r="H1732" s="58"/>
      <c r="I1732" s="58"/>
      <c r="J1732" s="58"/>
      <c r="K1732" s="58"/>
      <c r="L1732" s="58"/>
      <c r="M1732" s="58"/>
      <c r="N1732" s="58"/>
      <c r="O1732" s="58"/>
      <c r="P1732" s="58"/>
      <c r="Q1732" s="58"/>
      <c r="R1732" s="58"/>
      <c r="S1732" s="58"/>
      <c r="T1732" s="58"/>
      <c r="U1732" s="58"/>
      <c r="V1732" s="58"/>
      <c r="W1732" s="58"/>
      <c r="X1732" s="58"/>
      <c r="Y1732" s="58"/>
      <c r="Z1732" s="58"/>
      <c r="AA1732" s="38"/>
      <c r="AB1732" s="38"/>
      <c r="AC1732" s="58"/>
      <c r="AD1732" s="58"/>
      <c r="AE1732" s="58"/>
      <c r="AF1732" s="58"/>
      <c r="AG1732" s="58"/>
      <c r="AH1732" s="58"/>
      <c r="AI1732" s="58"/>
      <c r="AJ1732" s="58"/>
      <c r="AK1732" s="58"/>
      <c r="AL1732" s="58"/>
      <c r="AM1732" s="58"/>
      <c r="AN1732" s="58"/>
      <c r="AO1732" s="58"/>
      <c r="AP1732" s="58"/>
      <c r="AQ1732" s="58"/>
      <c r="AR1732" s="58"/>
      <c r="AS1732" s="58"/>
      <c r="AT1732" s="58"/>
      <c r="AU1732" s="58"/>
      <c r="AV1732" s="58"/>
      <c r="AW1732" s="58"/>
    </row>
    <row r="1733" spans="2:49">
      <c r="B1733" s="58"/>
      <c r="C1733" s="58"/>
      <c r="D1733" s="58"/>
      <c r="E1733" s="58"/>
      <c r="F1733" s="58"/>
      <c r="G1733" s="58"/>
      <c r="H1733" s="58"/>
      <c r="I1733" s="58"/>
      <c r="J1733" s="58"/>
      <c r="K1733" s="58"/>
      <c r="L1733" s="58"/>
      <c r="M1733" s="58"/>
      <c r="N1733" s="58"/>
      <c r="O1733" s="58"/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  <c r="AA1733" s="38"/>
      <c r="AB1733" s="38"/>
      <c r="AC1733" s="58"/>
      <c r="AD1733" s="58"/>
      <c r="AE1733" s="58"/>
      <c r="AF1733" s="58"/>
      <c r="AG1733" s="58"/>
      <c r="AH1733" s="58"/>
      <c r="AI1733" s="58"/>
      <c r="AJ1733" s="58"/>
      <c r="AK1733" s="58"/>
      <c r="AL1733" s="58"/>
      <c r="AM1733" s="58"/>
      <c r="AN1733" s="58"/>
      <c r="AO1733" s="58"/>
      <c r="AP1733" s="58"/>
      <c r="AQ1733" s="58"/>
      <c r="AR1733" s="58"/>
      <c r="AS1733" s="58"/>
      <c r="AT1733" s="58"/>
      <c r="AU1733" s="58"/>
      <c r="AV1733" s="58"/>
      <c r="AW1733" s="58"/>
    </row>
    <row r="1734" spans="2:49">
      <c r="B1734" s="58"/>
      <c r="C1734" s="58"/>
      <c r="D1734" s="58"/>
      <c r="E1734" s="58"/>
      <c r="F1734" s="58"/>
      <c r="G1734" s="58"/>
      <c r="H1734" s="58"/>
      <c r="I1734" s="58"/>
      <c r="J1734" s="58"/>
      <c r="K1734" s="58"/>
      <c r="L1734" s="58"/>
      <c r="M1734" s="58"/>
      <c r="N1734" s="58"/>
      <c r="O1734" s="58"/>
      <c r="P1734" s="58"/>
      <c r="Q1734" s="58"/>
      <c r="R1734" s="58"/>
      <c r="S1734" s="58"/>
      <c r="T1734" s="58"/>
      <c r="U1734" s="58"/>
      <c r="V1734" s="58"/>
      <c r="W1734" s="58"/>
      <c r="X1734" s="58"/>
      <c r="Y1734" s="58"/>
      <c r="Z1734" s="58"/>
      <c r="AA1734" s="38"/>
      <c r="AB1734" s="38"/>
      <c r="AC1734" s="58"/>
      <c r="AD1734" s="58"/>
      <c r="AE1734" s="58"/>
      <c r="AF1734" s="58"/>
      <c r="AG1734" s="58"/>
      <c r="AH1734" s="58"/>
      <c r="AI1734" s="58"/>
      <c r="AJ1734" s="58"/>
      <c r="AK1734" s="58"/>
      <c r="AL1734" s="58"/>
      <c r="AM1734" s="58"/>
      <c r="AN1734" s="58"/>
      <c r="AO1734" s="58"/>
      <c r="AP1734" s="58"/>
      <c r="AQ1734" s="58"/>
      <c r="AR1734" s="58"/>
      <c r="AS1734" s="58"/>
      <c r="AT1734" s="58"/>
      <c r="AU1734" s="58"/>
      <c r="AV1734" s="58"/>
      <c r="AW1734" s="58"/>
    </row>
    <row r="1735" spans="2:49">
      <c r="B1735" s="58"/>
      <c r="C1735" s="58"/>
      <c r="D1735" s="58"/>
      <c r="E1735" s="58"/>
      <c r="F1735" s="58"/>
      <c r="G1735" s="58"/>
      <c r="H1735" s="58"/>
      <c r="I1735" s="58"/>
      <c r="J1735" s="58"/>
      <c r="K1735" s="58"/>
      <c r="L1735" s="58"/>
      <c r="M1735" s="58"/>
      <c r="N1735" s="58"/>
      <c r="O1735" s="58"/>
      <c r="P1735" s="58"/>
      <c r="Q1735" s="58"/>
      <c r="R1735" s="58"/>
      <c r="S1735" s="58"/>
      <c r="T1735" s="58"/>
      <c r="U1735" s="58"/>
      <c r="V1735" s="58"/>
      <c r="W1735" s="58"/>
      <c r="X1735" s="58"/>
      <c r="Y1735" s="58"/>
      <c r="Z1735" s="58"/>
      <c r="AA1735" s="38"/>
      <c r="AB1735" s="38"/>
      <c r="AC1735" s="58"/>
      <c r="AD1735" s="58"/>
      <c r="AE1735" s="58"/>
      <c r="AF1735" s="58"/>
      <c r="AG1735" s="58"/>
      <c r="AH1735" s="58"/>
      <c r="AI1735" s="58"/>
      <c r="AJ1735" s="58"/>
      <c r="AK1735" s="58"/>
      <c r="AL1735" s="58"/>
      <c r="AM1735" s="58"/>
      <c r="AN1735" s="58"/>
      <c r="AO1735" s="58"/>
      <c r="AP1735" s="58"/>
      <c r="AQ1735" s="58"/>
      <c r="AR1735" s="58"/>
      <c r="AS1735" s="58"/>
      <c r="AT1735" s="58"/>
      <c r="AU1735" s="58"/>
      <c r="AV1735" s="58"/>
      <c r="AW1735" s="58"/>
    </row>
    <row r="1736" spans="2:49">
      <c r="B1736" s="58"/>
      <c r="C1736" s="58"/>
      <c r="D1736" s="58"/>
      <c r="E1736" s="58"/>
      <c r="F1736" s="58"/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  <c r="Q1736" s="58"/>
      <c r="R1736" s="58"/>
      <c r="S1736" s="58"/>
      <c r="T1736" s="58"/>
      <c r="U1736" s="58"/>
      <c r="V1736" s="58"/>
      <c r="W1736" s="58"/>
      <c r="X1736" s="58"/>
      <c r="Y1736" s="58"/>
      <c r="Z1736" s="58"/>
      <c r="AA1736" s="38"/>
      <c r="AB1736" s="38"/>
      <c r="AC1736" s="58"/>
      <c r="AD1736" s="58"/>
      <c r="AE1736" s="58"/>
      <c r="AF1736" s="58"/>
      <c r="AG1736" s="58"/>
      <c r="AH1736" s="58"/>
      <c r="AI1736" s="58"/>
      <c r="AJ1736" s="58"/>
      <c r="AK1736" s="58"/>
      <c r="AL1736" s="58"/>
      <c r="AM1736" s="58"/>
      <c r="AN1736" s="58"/>
      <c r="AO1736" s="58"/>
      <c r="AP1736" s="58"/>
      <c r="AQ1736" s="58"/>
      <c r="AR1736" s="58"/>
      <c r="AS1736" s="58"/>
      <c r="AT1736" s="58"/>
      <c r="AU1736" s="58"/>
      <c r="AV1736" s="58"/>
      <c r="AW1736" s="58"/>
    </row>
    <row r="1737" spans="2:49">
      <c r="B1737" s="58"/>
      <c r="C1737" s="58"/>
      <c r="D1737" s="58"/>
      <c r="E1737" s="58"/>
      <c r="F1737" s="58"/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  <c r="Q1737" s="58"/>
      <c r="R1737" s="58"/>
      <c r="S1737" s="58"/>
      <c r="T1737" s="58"/>
      <c r="U1737" s="58"/>
      <c r="V1737" s="58"/>
      <c r="W1737" s="58"/>
      <c r="X1737" s="58"/>
      <c r="Y1737" s="58"/>
      <c r="Z1737" s="58"/>
      <c r="AA1737" s="38"/>
      <c r="AB1737" s="38"/>
      <c r="AC1737" s="58"/>
      <c r="AD1737" s="58"/>
      <c r="AE1737" s="58"/>
      <c r="AF1737" s="58"/>
      <c r="AG1737" s="58"/>
      <c r="AH1737" s="58"/>
      <c r="AI1737" s="58"/>
      <c r="AJ1737" s="58"/>
      <c r="AK1737" s="58"/>
      <c r="AL1737" s="58"/>
      <c r="AM1737" s="58"/>
      <c r="AN1737" s="58"/>
      <c r="AO1737" s="58"/>
      <c r="AP1737" s="58"/>
      <c r="AQ1737" s="58"/>
      <c r="AR1737" s="58"/>
      <c r="AS1737" s="58"/>
      <c r="AT1737" s="58"/>
      <c r="AU1737" s="58"/>
      <c r="AV1737" s="58"/>
      <c r="AW1737" s="58"/>
    </row>
    <row r="1738" spans="2:49">
      <c r="B1738" s="58"/>
      <c r="C1738" s="58"/>
      <c r="D1738" s="58"/>
      <c r="E1738" s="58"/>
      <c r="F1738" s="58"/>
      <c r="G1738" s="58"/>
      <c r="H1738" s="58"/>
      <c r="I1738" s="58"/>
      <c r="J1738" s="58"/>
      <c r="K1738" s="58"/>
      <c r="L1738" s="58"/>
      <c r="M1738" s="58"/>
      <c r="N1738" s="58"/>
      <c r="O1738" s="58"/>
      <c r="P1738" s="58"/>
      <c r="Q1738" s="58"/>
      <c r="R1738" s="58"/>
      <c r="S1738" s="58"/>
      <c r="T1738" s="58"/>
      <c r="U1738" s="58"/>
      <c r="V1738" s="58"/>
      <c r="W1738" s="58"/>
      <c r="X1738" s="58"/>
      <c r="Y1738" s="58"/>
      <c r="Z1738" s="58"/>
      <c r="AA1738" s="38"/>
      <c r="AB1738" s="38"/>
      <c r="AC1738" s="58"/>
      <c r="AD1738" s="58"/>
      <c r="AE1738" s="58"/>
      <c r="AF1738" s="58"/>
      <c r="AG1738" s="58"/>
      <c r="AH1738" s="58"/>
      <c r="AI1738" s="58"/>
      <c r="AJ1738" s="58"/>
      <c r="AK1738" s="58"/>
      <c r="AL1738" s="58"/>
      <c r="AM1738" s="58"/>
      <c r="AN1738" s="58"/>
      <c r="AO1738" s="58"/>
      <c r="AP1738" s="58"/>
      <c r="AQ1738" s="58"/>
      <c r="AR1738" s="58"/>
      <c r="AS1738" s="58"/>
      <c r="AT1738" s="58"/>
      <c r="AU1738" s="58"/>
      <c r="AV1738" s="58"/>
      <c r="AW1738" s="58"/>
    </row>
    <row r="1739" spans="2:49">
      <c r="B1739" s="58"/>
      <c r="C1739" s="58"/>
      <c r="D1739" s="58"/>
      <c r="E1739" s="58"/>
      <c r="F1739" s="58"/>
      <c r="G1739" s="58"/>
      <c r="H1739" s="58"/>
      <c r="I1739" s="58"/>
      <c r="J1739" s="58"/>
      <c r="K1739" s="58"/>
      <c r="L1739" s="58"/>
      <c r="M1739" s="58"/>
      <c r="N1739" s="58"/>
      <c r="O1739" s="58"/>
      <c r="P1739" s="58"/>
      <c r="Q1739" s="58"/>
      <c r="R1739" s="58"/>
      <c r="S1739" s="58"/>
      <c r="T1739" s="58"/>
      <c r="U1739" s="58"/>
      <c r="V1739" s="58"/>
      <c r="W1739" s="58"/>
      <c r="X1739" s="58"/>
      <c r="Y1739" s="58"/>
      <c r="Z1739" s="58"/>
      <c r="AA1739" s="38"/>
      <c r="AB1739" s="38"/>
      <c r="AC1739" s="58"/>
      <c r="AD1739" s="58"/>
      <c r="AE1739" s="58"/>
      <c r="AF1739" s="58"/>
      <c r="AG1739" s="58"/>
      <c r="AH1739" s="58"/>
      <c r="AI1739" s="58"/>
      <c r="AJ1739" s="58"/>
      <c r="AK1739" s="58"/>
      <c r="AL1739" s="58"/>
      <c r="AM1739" s="58"/>
      <c r="AN1739" s="58"/>
      <c r="AO1739" s="58"/>
      <c r="AP1739" s="58"/>
      <c r="AQ1739" s="58"/>
      <c r="AR1739" s="58"/>
      <c r="AS1739" s="58"/>
      <c r="AT1739" s="58"/>
      <c r="AU1739" s="58"/>
      <c r="AV1739" s="58"/>
      <c r="AW1739" s="58"/>
    </row>
    <row r="1740" spans="2:49">
      <c r="B1740" s="58"/>
      <c r="C1740" s="58"/>
      <c r="D1740" s="58"/>
      <c r="E1740" s="58"/>
      <c r="F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  <c r="Q1740" s="58"/>
      <c r="R1740" s="58"/>
      <c r="S1740" s="58"/>
      <c r="T1740" s="58"/>
      <c r="U1740" s="58"/>
      <c r="V1740" s="58"/>
      <c r="W1740" s="58"/>
      <c r="X1740" s="58"/>
      <c r="Y1740" s="58"/>
      <c r="Z1740" s="58"/>
      <c r="AA1740" s="38"/>
      <c r="AB1740" s="38"/>
      <c r="AC1740" s="58"/>
      <c r="AD1740" s="58"/>
      <c r="AE1740" s="58"/>
      <c r="AF1740" s="58"/>
      <c r="AG1740" s="58"/>
      <c r="AH1740" s="58"/>
      <c r="AI1740" s="58"/>
      <c r="AJ1740" s="58"/>
      <c r="AK1740" s="58"/>
      <c r="AL1740" s="58"/>
      <c r="AM1740" s="58"/>
      <c r="AN1740" s="58"/>
      <c r="AO1740" s="58"/>
      <c r="AP1740" s="58"/>
      <c r="AQ1740" s="58"/>
      <c r="AR1740" s="58"/>
      <c r="AS1740" s="58"/>
      <c r="AT1740" s="58"/>
      <c r="AU1740" s="58"/>
      <c r="AV1740" s="58"/>
      <c r="AW1740" s="58"/>
    </row>
    <row r="1741" spans="2:49">
      <c r="B1741" s="58"/>
      <c r="C1741" s="58"/>
      <c r="D1741" s="58"/>
      <c r="E1741" s="58"/>
      <c r="F1741" s="58"/>
      <c r="G1741" s="58"/>
      <c r="H1741" s="58"/>
      <c r="I1741" s="58"/>
      <c r="J1741" s="58"/>
      <c r="K1741" s="58"/>
      <c r="L1741" s="58"/>
      <c r="M1741" s="58"/>
      <c r="N1741" s="58"/>
      <c r="O1741" s="58"/>
      <c r="P1741" s="58"/>
      <c r="Q1741" s="58"/>
      <c r="R1741" s="58"/>
      <c r="S1741" s="58"/>
      <c r="T1741" s="58"/>
      <c r="U1741" s="58"/>
      <c r="V1741" s="58"/>
      <c r="W1741" s="58"/>
      <c r="X1741" s="58"/>
      <c r="Y1741" s="58"/>
      <c r="Z1741" s="58"/>
      <c r="AA1741" s="38"/>
      <c r="AB1741" s="38"/>
      <c r="AC1741" s="58"/>
      <c r="AD1741" s="58"/>
      <c r="AE1741" s="58"/>
      <c r="AF1741" s="58"/>
      <c r="AG1741" s="58"/>
      <c r="AH1741" s="58"/>
      <c r="AI1741" s="58"/>
      <c r="AJ1741" s="58"/>
      <c r="AK1741" s="58"/>
      <c r="AL1741" s="58"/>
      <c r="AM1741" s="58"/>
      <c r="AN1741" s="58"/>
      <c r="AO1741" s="58"/>
      <c r="AP1741" s="58"/>
      <c r="AQ1741" s="58"/>
      <c r="AR1741" s="58"/>
      <c r="AS1741" s="58"/>
      <c r="AT1741" s="58"/>
      <c r="AU1741" s="58"/>
      <c r="AV1741" s="58"/>
      <c r="AW1741" s="58"/>
    </row>
    <row r="1742" spans="2:49">
      <c r="B1742" s="58"/>
      <c r="C1742" s="58"/>
      <c r="D1742" s="58"/>
      <c r="E1742" s="58"/>
      <c r="F1742" s="58"/>
      <c r="G1742" s="58"/>
      <c r="H1742" s="58"/>
      <c r="I1742" s="58"/>
      <c r="J1742" s="58"/>
      <c r="K1742" s="58"/>
      <c r="L1742" s="58"/>
      <c r="M1742" s="58"/>
      <c r="N1742" s="58"/>
      <c r="O1742" s="58"/>
      <c r="P1742" s="58"/>
      <c r="Q1742" s="58"/>
      <c r="R1742" s="58"/>
      <c r="S1742" s="58"/>
      <c r="T1742" s="58"/>
      <c r="U1742" s="58"/>
      <c r="V1742" s="58"/>
      <c r="W1742" s="58"/>
      <c r="X1742" s="58"/>
      <c r="Y1742" s="58"/>
      <c r="Z1742" s="58"/>
      <c r="AA1742" s="38"/>
      <c r="AB1742" s="38"/>
      <c r="AC1742" s="58"/>
      <c r="AD1742" s="58"/>
      <c r="AE1742" s="58"/>
      <c r="AF1742" s="58"/>
      <c r="AG1742" s="58"/>
      <c r="AH1742" s="58"/>
      <c r="AI1742" s="58"/>
      <c r="AJ1742" s="58"/>
      <c r="AK1742" s="58"/>
      <c r="AL1742" s="58"/>
      <c r="AM1742" s="58"/>
      <c r="AN1742" s="58"/>
      <c r="AO1742" s="58"/>
      <c r="AP1742" s="58"/>
      <c r="AQ1742" s="58"/>
      <c r="AR1742" s="58"/>
      <c r="AS1742" s="58"/>
      <c r="AT1742" s="58"/>
      <c r="AU1742" s="58"/>
      <c r="AV1742" s="58"/>
      <c r="AW1742" s="58"/>
    </row>
    <row r="1743" spans="2:49">
      <c r="B1743" s="58"/>
      <c r="C1743" s="58"/>
      <c r="D1743" s="58"/>
      <c r="E1743" s="58"/>
      <c r="F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  <c r="AA1743" s="38"/>
      <c r="AB1743" s="38"/>
      <c r="AC1743" s="58"/>
      <c r="AD1743" s="58"/>
      <c r="AE1743" s="58"/>
      <c r="AF1743" s="58"/>
      <c r="AG1743" s="58"/>
      <c r="AH1743" s="58"/>
      <c r="AI1743" s="58"/>
      <c r="AJ1743" s="58"/>
      <c r="AK1743" s="58"/>
      <c r="AL1743" s="58"/>
      <c r="AM1743" s="58"/>
      <c r="AN1743" s="58"/>
      <c r="AO1743" s="58"/>
      <c r="AP1743" s="58"/>
      <c r="AQ1743" s="58"/>
      <c r="AR1743" s="58"/>
      <c r="AS1743" s="58"/>
      <c r="AT1743" s="58"/>
      <c r="AU1743" s="58"/>
      <c r="AV1743" s="58"/>
      <c r="AW1743" s="58"/>
    </row>
    <row r="1744" spans="2:49">
      <c r="B1744" s="58"/>
      <c r="C1744" s="58"/>
      <c r="D1744" s="58"/>
      <c r="E1744" s="58"/>
      <c r="F1744" s="58"/>
      <c r="G1744" s="58"/>
      <c r="H1744" s="58"/>
      <c r="I1744" s="58"/>
      <c r="J1744" s="58"/>
      <c r="K1744" s="58"/>
      <c r="L1744" s="58"/>
      <c r="M1744" s="58"/>
      <c r="N1744" s="58"/>
      <c r="O1744" s="58"/>
      <c r="P1744" s="58"/>
      <c r="Q1744" s="58"/>
      <c r="R1744" s="58"/>
      <c r="S1744" s="58"/>
      <c r="T1744" s="58"/>
      <c r="U1744" s="58"/>
      <c r="V1744" s="58"/>
      <c r="W1744" s="58"/>
      <c r="X1744" s="58"/>
      <c r="Y1744" s="58"/>
      <c r="Z1744" s="58"/>
      <c r="AA1744" s="38"/>
      <c r="AB1744" s="38"/>
      <c r="AC1744" s="58"/>
      <c r="AD1744" s="58"/>
      <c r="AE1744" s="58"/>
      <c r="AF1744" s="58"/>
      <c r="AG1744" s="58"/>
      <c r="AH1744" s="58"/>
      <c r="AI1744" s="58"/>
      <c r="AJ1744" s="58"/>
      <c r="AK1744" s="58"/>
      <c r="AL1744" s="58"/>
      <c r="AM1744" s="58"/>
      <c r="AN1744" s="58"/>
      <c r="AO1744" s="58"/>
      <c r="AP1744" s="58"/>
      <c r="AQ1744" s="58"/>
      <c r="AR1744" s="58"/>
      <c r="AS1744" s="58"/>
      <c r="AT1744" s="58"/>
      <c r="AU1744" s="58"/>
      <c r="AV1744" s="58"/>
      <c r="AW1744" s="58"/>
    </row>
    <row r="1745" spans="2:49">
      <c r="B1745" s="58"/>
      <c r="C1745" s="58"/>
      <c r="D1745" s="58"/>
      <c r="E1745" s="58"/>
      <c r="F1745" s="58"/>
      <c r="G1745" s="58"/>
      <c r="H1745" s="58"/>
      <c r="I1745" s="58"/>
      <c r="J1745" s="58"/>
      <c r="K1745" s="58"/>
      <c r="L1745" s="58"/>
      <c r="M1745" s="58"/>
      <c r="N1745" s="58"/>
      <c r="O1745" s="58"/>
      <c r="P1745" s="58"/>
      <c r="Q1745" s="58"/>
      <c r="R1745" s="58"/>
      <c r="S1745" s="58"/>
      <c r="T1745" s="58"/>
      <c r="U1745" s="58"/>
      <c r="V1745" s="58"/>
      <c r="W1745" s="58"/>
      <c r="X1745" s="58"/>
      <c r="Y1745" s="58"/>
      <c r="Z1745" s="58"/>
      <c r="AA1745" s="38"/>
      <c r="AB1745" s="38"/>
      <c r="AC1745" s="58"/>
      <c r="AD1745" s="58"/>
      <c r="AE1745" s="58"/>
      <c r="AF1745" s="58"/>
      <c r="AG1745" s="58"/>
      <c r="AH1745" s="58"/>
      <c r="AI1745" s="58"/>
      <c r="AJ1745" s="58"/>
      <c r="AK1745" s="58"/>
      <c r="AL1745" s="58"/>
      <c r="AM1745" s="58"/>
      <c r="AN1745" s="58"/>
      <c r="AO1745" s="58"/>
      <c r="AP1745" s="58"/>
      <c r="AQ1745" s="58"/>
      <c r="AR1745" s="58"/>
      <c r="AS1745" s="58"/>
      <c r="AT1745" s="58"/>
      <c r="AU1745" s="58"/>
      <c r="AV1745" s="58"/>
      <c r="AW1745" s="58"/>
    </row>
    <row r="1746" spans="2:49">
      <c r="B1746" s="58"/>
      <c r="C1746" s="58"/>
      <c r="D1746" s="58"/>
      <c r="E1746" s="58"/>
      <c r="F1746" s="58"/>
      <c r="G1746" s="58"/>
      <c r="H1746" s="58"/>
      <c r="I1746" s="58"/>
      <c r="J1746" s="58"/>
      <c r="K1746" s="58"/>
      <c r="L1746" s="58"/>
      <c r="M1746" s="58"/>
      <c r="N1746" s="58"/>
      <c r="O1746" s="58"/>
      <c r="P1746" s="58"/>
      <c r="Q1746" s="58"/>
      <c r="R1746" s="58"/>
      <c r="S1746" s="58"/>
      <c r="T1746" s="58"/>
      <c r="U1746" s="58"/>
      <c r="V1746" s="58"/>
      <c r="W1746" s="58"/>
      <c r="X1746" s="58"/>
      <c r="Y1746" s="58"/>
      <c r="Z1746" s="58"/>
      <c r="AA1746" s="38"/>
      <c r="AB1746" s="38"/>
      <c r="AC1746" s="58"/>
      <c r="AD1746" s="58"/>
      <c r="AE1746" s="58"/>
      <c r="AF1746" s="58"/>
      <c r="AG1746" s="58"/>
      <c r="AH1746" s="58"/>
      <c r="AI1746" s="58"/>
      <c r="AJ1746" s="58"/>
      <c r="AK1746" s="58"/>
      <c r="AL1746" s="58"/>
      <c r="AM1746" s="58"/>
      <c r="AN1746" s="58"/>
      <c r="AO1746" s="58"/>
      <c r="AP1746" s="58"/>
      <c r="AQ1746" s="58"/>
      <c r="AR1746" s="58"/>
      <c r="AS1746" s="58"/>
      <c r="AT1746" s="58"/>
      <c r="AU1746" s="58"/>
      <c r="AV1746" s="58"/>
      <c r="AW1746" s="58"/>
    </row>
    <row r="1747" spans="2:49">
      <c r="B1747" s="58"/>
      <c r="C1747" s="58"/>
      <c r="D1747" s="58"/>
      <c r="E1747" s="58"/>
      <c r="F1747" s="58"/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  <c r="Q1747" s="58"/>
      <c r="R1747" s="58"/>
      <c r="S1747" s="58"/>
      <c r="T1747" s="58"/>
      <c r="U1747" s="58"/>
      <c r="V1747" s="58"/>
      <c r="W1747" s="58"/>
      <c r="X1747" s="58"/>
      <c r="Y1747" s="58"/>
      <c r="Z1747" s="58"/>
      <c r="AA1747" s="38"/>
      <c r="AB1747" s="38"/>
      <c r="AC1747" s="58"/>
      <c r="AD1747" s="58"/>
      <c r="AE1747" s="58"/>
      <c r="AF1747" s="58"/>
      <c r="AG1747" s="58"/>
      <c r="AH1747" s="58"/>
      <c r="AI1747" s="58"/>
      <c r="AJ1747" s="58"/>
      <c r="AK1747" s="58"/>
      <c r="AL1747" s="58"/>
      <c r="AM1747" s="58"/>
      <c r="AN1747" s="58"/>
      <c r="AO1747" s="58"/>
      <c r="AP1747" s="58"/>
      <c r="AQ1747" s="58"/>
      <c r="AR1747" s="58"/>
      <c r="AS1747" s="58"/>
      <c r="AT1747" s="58"/>
      <c r="AU1747" s="58"/>
      <c r="AV1747" s="58"/>
      <c r="AW1747" s="58"/>
    </row>
    <row r="1748" spans="2:49">
      <c r="B1748" s="58"/>
      <c r="C1748" s="58"/>
      <c r="D1748" s="58"/>
      <c r="E1748" s="58"/>
      <c r="F1748" s="58"/>
      <c r="G1748" s="58"/>
      <c r="H1748" s="58"/>
      <c r="I1748" s="58"/>
      <c r="J1748" s="58"/>
      <c r="K1748" s="58"/>
      <c r="L1748" s="58"/>
      <c r="M1748" s="58"/>
      <c r="N1748" s="58"/>
      <c r="O1748" s="58"/>
      <c r="P1748" s="58"/>
      <c r="Q1748" s="58"/>
      <c r="R1748" s="58"/>
      <c r="S1748" s="58"/>
      <c r="T1748" s="58"/>
      <c r="U1748" s="58"/>
      <c r="V1748" s="58"/>
      <c r="W1748" s="58"/>
      <c r="X1748" s="58"/>
      <c r="Y1748" s="58"/>
      <c r="Z1748" s="58"/>
      <c r="AA1748" s="38"/>
      <c r="AB1748" s="38"/>
      <c r="AC1748" s="58"/>
      <c r="AD1748" s="58"/>
      <c r="AE1748" s="58"/>
      <c r="AF1748" s="58"/>
      <c r="AG1748" s="58"/>
      <c r="AH1748" s="58"/>
      <c r="AI1748" s="58"/>
      <c r="AJ1748" s="58"/>
      <c r="AK1748" s="58"/>
      <c r="AL1748" s="58"/>
      <c r="AM1748" s="58"/>
      <c r="AN1748" s="58"/>
      <c r="AO1748" s="58"/>
      <c r="AP1748" s="58"/>
      <c r="AQ1748" s="58"/>
      <c r="AR1748" s="58"/>
      <c r="AS1748" s="58"/>
      <c r="AT1748" s="58"/>
      <c r="AU1748" s="58"/>
      <c r="AV1748" s="58"/>
      <c r="AW1748" s="58"/>
    </row>
    <row r="1749" spans="2:49">
      <c r="B1749" s="58"/>
      <c r="C1749" s="58"/>
      <c r="D1749" s="58"/>
      <c r="E1749" s="58"/>
      <c r="F1749" s="58"/>
      <c r="G1749" s="58"/>
      <c r="H1749" s="58"/>
      <c r="I1749" s="58"/>
      <c r="J1749" s="58"/>
      <c r="K1749" s="58"/>
      <c r="L1749" s="58"/>
      <c r="M1749" s="58"/>
      <c r="N1749" s="58"/>
      <c r="O1749" s="58"/>
      <c r="P1749" s="58"/>
      <c r="Q1749" s="58"/>
      <c r="R1749" s="58"/>
      <c r="S1749" s="58"/>
      <c r="T1749" s="58"/>
      <c r="U1749" s="58"/>
      <c r="V1749" s="58"/>
      <c r="W1749" s="58"/>
      <c r="X1749" s="58"/>
      <c r="Y1749" s="58"/>
      <c r="Z1749" s="58"/>
      <c r="AA1749" s="38"/>
      <c r="AB1749" s="38"/>
      <c r="AC1749" s="58"/>
      <c r="AD1749" s="58"/>
      <c r="AE1749" s="58"/>
      <c r="AF1749" s="58"/>
      <c r="AG1749" s="58"/>
      <c r="AH1749" s="58"/>
      <c r="AI1749" s="58"/>
      <c r="AJ1749" s="58"/>
      <c r="AK1749" s="58"/>
      <c r="AL1749" s="58"/>
      <c r="AM1749" s="58"/>
      <c r="AN1749" s="58"/>
      <c r="AO1749" s="58"/>
      <c r="AP1749" s="58"/>
      <c r="AQ1749" s="58"/>
      <c r="AR1749" s="58"/>
      <c r="AS1749" s="58"/>
      <c r="AT1749" s="58"/>
      <c r="AU1749" s="58"/>
      <c r="AV1749" s="58"/>
      <c r="AW1749" s="58"/>
    </row>
    <row r="1750" spans="2:49">
      <c r="B1750" s="58"/>
      <c r="C1750" s="58"/>
      <c r="D1750" s="58"/>
      <c r="E1750" s="58"/>
      <c r="F1750" s="58"/>
      <c r="G1750" s="58"/>
      <c r="H1750" s="58"/>
      <c r="I1750" s="58"/>
      <c r="J1750" s="58"/>
      <c r="K1750" s="58"/>
      <c r="L1750" s="58"/>
      <c r="M1750" s="58"/>
      <c r="N1750" s="58"/>
      <c r="O1750" s="58"/>
      <c r="P1750" s="58"/>
      <c r="Q1750" s="58"/>
      <c r="R1750" s="58"/>
      <c r="S1750" s="58"/>
      <c r="T1750" s="58"/>
      <c r="U1750" s="58"/>
      <c r="V1750" s="58"/>
      <c r="W1750" s="58"/>
      <c r="X1750" s="58"/>
      <c r="Y1750" s="58"/>
      <c r="Z1750" s="58"/>
      <c r="AA1750" s="38"/>
      <c r="AB1750" s="38"/>
      <c r="AC1750" s="58"/>
      <c r="AD1750" s="58"/>
      <c r="AE1750" s="58"/>
      <c r="AF1750" s="58"/>
      <c r="AG1750" s="58"/>
      <c r="AH1750" s="58"/>
      <c r="AI1750" s="58"/>
      <c r="AJ1750" s="58"/>
      <c r="AK1750" s="58"/>
      <c r="AL1750" s="58"/>
      <c r="AM1750" s="58"/>
      <c r="AN1750" s="58"/>
      <c r="AO1750" s="58"/>
      <c r="AP1750" s="58"/>
      <c r="AQ1750" s="58"/>
      <c r="AR1750" s="58"/>
      <c r="AS1750" s="58"/>
      <c r="AT1750" s="58"/>
      <c r="AU1750" s="58"/>
      <c r="AV1750" s="58"/>
      <c r="AW1750" s="58"/>
    </row>
    <row r="1751" spans="2:49">
      <c r="B1751" s="58"/>
      <c r="C1751" s="58"/>
      <c r="D1751" s="58"/>
      <c r="E1751" s="58"/>
      <c r="F1751" s="58"/>
      <c r="G1751" s="58"/>
      <c r="H1751" s="58"/>
      <c r="I1751" s="58"/>
      <c r="J1751" s="58"/>
      <c r="K1751" s="58"/>
      <c r="L1751" s="58"/>
      <c r="M1751" s="58"/>
      <c r="N1751" s="58"/>
      <c r="O1751" s="58"/>
      <c r="P1751" s="58"/>
      <c r="Q1751" s="58"/>
      <c r="R1751" s="58"/>
      <c r="S1751" s="58"/>
      <c r="T1751" s="58"/>
      <c r="U1751" s="58"/>
      <c r="V1751" s="58"/>
      <c r="W1751" s="58"/>
      <c r="X1751" s="58"/>
      <c r="Y1751" s="58"/>
      <c r="Z1751" s="58"/>
      <c r="AA1751" s="38"/>
      <c r="AB1751" s="38"/>
      <c r="AC1751" s="58"/>
      <c r="AD1751" s="58"/>
      <c r="AE1751" s="58"/>
      <c r="AF1751" s="58"/>
      <c r="AG1751" s="58"/>
      <c r="AH1751" s="58"/>
      <c r="AI1751" s="58"/>
      <c r="AJ1751" s="58"/>
      <c r="AK1751" s="58"/>
      <c r="AL1751" s="58"/>
      <c r="AM1751" s="58"/>
      <c r="AN1751" s="58"/>
      <c r="AO1751" s="58"/>
      <c r="AP1751" s="58"/>
      <c r="AQ1751" s="58"/>
      <c r="AR1751" s="58"/>
      <c r="AS1751" s="58"/>
      <c r="AT1751" s="58"/>
      <c r="AU1751" s="58"/>
      <c r="AV1751" s="58"/>
      <c r="AW1751" s="58"/>
    </row>
    <row r="1752" spans="2:49">
      <c r="B1752" s="58"/>
      <c r="C1752" s="58"/>
      <c r="D1752" s="58"/>
      <c r="E1752" s="58"/>
      <c r="F1752" s="58"/>
      <c r="G1752" s="58"/>
      <c r="H1752" s="58"/>
      <c r="I1752" s="58"/>
      <c r="J1752" s="58"/>
      <c r="K1752" s="58"/>
      <c r="L1752" s="58"/>
      <c r="M1752" s="58"/>
      <c r="N1752" s="58"/>
      <c r="O1752" s="58"/>
      <c r="P1752" s="58"/>
      <c r="Q1752" s="58"/>
      <c r="R1752" s="58"/>
      <c r="S1752" s="58"/>
      <c r="T1752" s="58"/>
      <c r="U1752" s="58"/>
      <c r="V1752" s="58"/>
      <c r="W1752" s="58"/>
      <c r="X1752" s="58"/>
      <c r="Y1752" s="58"/>
      <c r="Z1752" s="58"/>
      <c r="AA1752" s="38"/>
      <c r="AB1752" s="38"/>
      <c r="AC1752" s="58"/>
      <c r="AD1752" s="58"/>
      <c r="AE1752" s="58"/>
      <c r="AF1752" s="58"/>
      <c r="AG1752" s="58"/>
      <c r="AH1752" s="58"/>
      <c r="AI1752" s="58"/>
      <c r="AJ1752" s="58"/>
      <c r="AK1752" s="58"/>
      <c r="AL1752" s="58"/>
      <c r="AM1752" s="58"/>
      <c r="AN1752" s="58"/>
      <c r="AO1752" s="58"/>
      <c r="AP1752" s="58"/>
      <c r="AQ1752" s="58"/>
      <c r="AR1752" s="58"/>
      <c r="AS1752" s="58"/>
      <c r="AT1752" s="58"/>
      <c r="AU1752" s="58"/>
      <c r="AV1752" s="58"/>
      <c r="AW1752" s="58"/>
    </row>
    <row r="1753" spans="2:49">
      <c r="B1753" s="58"/>
      <c r="C1753" s="58"/>
      <c r="D1753" s="58"/>
      <c r="E1753" s="58"/>
      <c r="F1753" s="58"/>
      <c r="G1753" s="58"/>
      <c r="H1753" s="58"/>
      <c r="I1753" s="58"/>
      <c r="J1753" s="58"/>
      <c r="K1753" s="58"/>
      <c r="L1753" s="58"/>
      <c r="M1753" s="58"/>
      <c r="N1753" s="58"/>
      <c r="O1753" s="58"/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  <c r="AA1753" s="38"/>
      <c r="AB1753" s="38"/>
      <c r="AC1753" s="58"/>
      <c r="AD1753" s="58"/>
      <c r="AE1753" s="58"/>
      <c r="AF1753" s="58"/>
      <c r="AG1753" s="58"/>
      <c r="AH1753" s="58"/>
      <c r="AI1753" s="58"/>
      <c r="AJ1753" s="58"/>
      <c r="AK1753" s="58"/>
      <c r="AL1753" s="58"/>
      <c r="AM1753" s="58"/>
      <c r="AN1753" s="58"/>
      <c r="AO1753" s="58"/>
      <c r="AP1753" s="58"/>
      <c r="AQ1753" s="58"/>
      <c r="AR1753" s="58"/>
      <c r="AS1753" s="58"/>
      <c r="AT1753" s="58"/>
      <c r="AU1753" s="58"/>
      <c r="AV1753" s="58"/>
      <c r="AW1753" s="58"/>
    </row>
    <row r="1754" spans="2:49">
      <c r="B1754" s="58"/>
      <c r="C1754" s="58"/>
      <c r="D1754" s="58"/>
      <c r="E1754" s="58"/>
      <c r="F1754" s="58"/>
      <c r="G1754" s="58"/>
      <c r="H1754" s="58"/>
      <c r="I1754" s="58"/>
      <c r="J1754" s="58"/>
      <c r="K1754" s="58"/>
      <c r="L1754" s="58"/>
      <c r="M1754" s="58"/>
      <c r="N1754" s="58"/>
      <c r="O1754" s="58"/>
      <c r="P1754" s="58"/>
      <c r="Q1754" s="58"/>
      <c r="R1754" s="58"/>
      <c r="S1754" s="58"/>
      <c r="T1754" s="58"/>
      <c r="U1754" s="58"/>
      <c r="V1754" s="58"/>
      <c r="W1754" s="58"/>
      <c r="X1754" s="58"/>
      <c r="Y1754" s="58"/>
      <c r="Z1754" s="58"/>
      <c r="AA1754" s="38"/>
      <c r="AB1754" s="38"/>
      <c r="AC1754" s="58"/>
      <c r="AD1754" s="58"/>
      <c r="AE1754" s="58"/>
      <c r="AF1754" s="58"/>
      <c r="AG1754" s="58"/>
      <c r="AH1754" s="58"/>
      <c r="AI1754" s="58"/>
      <c r="AJ1754" s="58"/>
      <c r="AK1754" s="58"/>
      <c r="AL1754" s="58"/>
      <c r="AM1754" s="58"/>
      <c r="AN1754" s="58"/>
      <c r="AO1754" s="58"/>
      <c r="AP1754" s="58"/>
      <c r="AQ1754" s="58"/>
      <c r="AR1754" s="58"/>
      <c r="AS1754" s="58"/>
      <c r="AT1754" s="58"/>
      <c r="AU1754" s="58"/>
      <c r="AV1754" s="58"/>
      <c r="AW1754" s="58"/>
    </row>
    <row r="1755" spans="2:49">
      <c r="B1755" s="58"/>
      <c r="C1755" s="58"/>
      <c r="D1755" s="58"/>
      <c r="E1755" s="58"/>
      <c r="F1755" s="58"/>
      <c r="G1755" s="58"/>
      <c r="H1755" s="58"/>
      <c r="I1755" s="58"/>
      <c r="J1755" s="58"/>
      <c r="K1755" s="58"/>
      <c r="L1755" s="58"/>
      <c r="M1755" s="58"/>
      <c r="N1755" s="58"/>
      <c r="O1755" s="58"/>
      <c r="P1755" s="58"/>
      <c r="Q1755" s="58"/>
      <c r="R1755" s="58"/>
      <c r="S1755" s="58"/>
      <c r="T1755" s="58"/>
      <c r="U1755" s="58"/>
      <c r="V1755" s="58"/>
      <c r="W1755" s="58"/>
      <c r="X1755" s="58"/>
      <c r="Y1755" s="58"/>
      <c r="Z1755" s="58"/>
      <c r="AA1755" s="38"/>
      <c r="AB1755" s="38"/>
      <c r="AC1755" s="58"/>
      <c r="AD1755" s="58"/>
      <c r="AE1755" s="58"/>
      <c r="AF1755" s="58"/>
      <c r="AG1755" s="58"/>
      <c r="AH1755" s="58"/>
      <c r="AI1755" s="58"/>
      <c r="AJ1755" s="58"/>
      <c r="AK1755" s="58"/>
      <c r="AL1755" s="58"/>
      <c r="AM1755" s="58"/>
      <c r="AN1755" s="58"/>
      <c r="AO1755" s="58"/>
      <c r="AP1755" s="58"/>
      <c r="AQ1755" s="58"/>
      <c r="AR1755" s="58"/>
      <c r="AS1755" s="58"/>
      <c r="AT1755" s="58"/>
      <c r="AU1755" s="58"/>
      <c r="AV1755" s="58"/>
      <c r="AW1755" s="58"/>
    </row>
    <row r="1756" spans="2:49">
      <c r="B1756" s="58"/>
      <c r="C1756" s="58"/>
      <c r="D1756" s="58"/>
      <c r="E1756" s="58"/>
      <c r="F1756" s="58"/>
      <c r="G1756" s="58"/>
      <c r="H1756" s="58"/>
      <c r="I1756" s="58"/>
      <c r="J1756" s="58"/>
      <c r="K1756" s="58"/>
      <c r="L1756" s="58"/>
      <c r="M1756" s="58"/>
      <c r="N1756" s="58"/>
      <c r="O1756" s="58"/>
      <c r="P1756" s="58"/>
      <c r="Q1756" s="58"/>
      <c r="R1756" s="58"/>
      <c r="S1756" s="58"/>
      <c r="T1756" s="58"/>
      <c r="U1756" s="58"/>
      <c r="V1756" s="58"/>
      <c r="W1756" s="58"/>
      <c r="X1756" s="58"/>
      <c r="Y1756" s="58"/>
      <c r="Z1756" s="58"/>
      <c r="AA1756" s="38"/>
      <c r="AB1756" s="38"/>
      <c r="AC1756" s="58"/>
      <c r="AD1756" s="58"/>
      <c r="AE1756" s="58"/>
      <c r="AF1756" s="58"/>
      <c r="AG1756" s="58"/>
      <c r="AH1756" s="58"/>
      <c r="AI1756" s="58"/>
      <c r="AJ1756" s="58"/>
      <c r="AK1756" s="58"/>
      <c r="AL1756" s="58"/>
      <c r="AM1756" s="58"/>
      <c r="AN1756" s="58"/>
      <c r="AO1756" s="58"/>
      <c r="AP1756" s="58"/>
      <c r="AQ1756" s="58"/>
      <c r="AR1756" s="58"/>
      <c r="AS1756" s="58"/>
      <c r="AT1756" s="58"/>
      <c r="AU1756" s="58"/>
      <c r="AV1756" s="58"/>
      <c r="AW1756" s="58"/>
    </row>
    <row r="1757" spans="2:49">
      <c r="B1757" s="58"/>
      <c r="C1757" s="58"/>
      <c r="D1757" s="58"/>
      <c r="E1757" s="58"/>
      <c r="F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  <c r="Q1757" s="58"/>
      <c r="R1757" s="58"/>
      <c r="S1757" s="58"/>
      <c r="T1757" s="58"/>
      <c r="U1757" s="58"/>
      <c r="V1757" s="58"/>
      <c r="W1757" s="58"/>
      <c r="X1757" s="58"/>
      <c r="Y1757" s="58"/>
      <c r="Z1757" s="58"/>
      <c r="AA1757" s="38"/>
      <c r="AB1757" s="38"/>
      <c r="AC1757" s="58"/>
      <c r="AD1757" s="58"/>
      <c r="AE1757" s="58"/>
      <c r="AF1757" s="58"/>
      <c r="AG1757" s="58"/>
      <c r="AH1757" s="58"/>
      <c r="AI1757" s="58"/>
      <c r="AJ1757" s="58"/>
      <c r="AK1757" s="58"/>
      <c r="AL1757" s="58"/>
      <c r="AM1757" s="58"/>
      <c r="AN1757" s="58"/>
      <c r="AO1757" s="58"/>
      <c r="AP1757" s="58"/>
      <c r="AQ1757" s="58"/>
      <c r="AR1757" s="58"/>
      <c r="AS1757" s="58"/>
      <c r="AT1757" s="58"/>
      <c r="AU1757" s="58"/>
      <c r="AV1757" s="58"/>
      <c r="AW1757" s="58"/>
    </row>
    <row r="1758" spans="2:49">
      <c r="B1758" s="58"/>
      <c r="C1758" s="58"/>
      <c r="D1758" s="58"/>
      <c r="E1758" s="58"/>
      <c r="F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  <c r="Q1758" s="58"/>
      <c r="R1758" s="58"/>
      <c r="S1758" s="58"/>
      <c r="T1758" s="58"/>
      <c r="U1758" s="58"/>
      <c r="V1758" s="58"/>
      <c r="W1758" s="58"/>
      <c r="X1758" s="58"/>
      <c r="Y1758" s="58"/>
      <c r="Z1758" s="58"/>
      <c r="AA1758" s="38"/>
      <c r="AB1758" s="38"/>
      <c r="AC1758" s="58"/>
      <c r="AD1758" s="58"/>
      <c r="AE1758" s="58"/>
      <c r="AF1758" s="58"/>
      <c r="AG1758" s="58"/>
      <c r="AH1758" s="58"/>
      <c r="AI1758" s="58"/>
      <c r="AJ1758" s="58"/>
      <c r="AK1758" s="58"/>
      <c r="AL1758" s="58"/>
      <c r="AM1758" s="58"/>
      <c r="AN1758" s="58"/>
      <c r="AO1758" s="58"/>
      <c r="AP1758" s="58"/>
      <c r="AQ1758" s="58"/>
      <c r="AR1758" s="58"/>
      <c r="AS1758" s="58"/>
      <c r="AT1758" s="58"/>
      <c r="AU1758" s="58"/>
      <c r="AV1758" s="58"/>
      <c r="AW1758" s="58"/>
    </row>
    <row r="1759" spans="2:49">
      <c r="B1759" s="58"/>
      <c r="C1759" s="58"/>
      <c r="D1759" s="58"/>
      <c r="E1759" s="58"/>
      <c r="F1759" s="58"/>
      <c r="G1759" s="58"/>
      <c r="H1759" s="58"/>
      <c r="I1759" s="58"/>
      <c r="J1759" s="58"/>
      <c r="K1759" s="58"/>
      <c r="L1759" s="58"/>
      <c r="M1759" s="58"/>
      <c r="N1759" s="58"/>
      <c r="O1759" s="58"/>
      <c r="P1759" s="58"/>
      <c r="Q1759" s="58"/>
      <c r="R1759" s="58"/>
      <c r="S1759" s="58"/>
      <c r="T1759" s="58"/>
      <c r="U1759" s="58"/>
      <c r="V1759" s="58"/>
      <c r="W1759" s="58"/>
      <c r="X1759" s="58"/>
      <c r="Y1759" s="58"/>
      <c r="Z1759" s="58"/>
      <c r="AA1759" s="38"/>
      <c r="AB1759" s="38"/>
      <c r="AC1759" s="58"/>
      <c r="AD1759" s="58"/>
      <c r="AE1759" s="58"/>
      <c r="AF1759" s="58"/>
      <c r="AG1759" s="58"/>
      <c r="AH1759" s="58"/>
      <c r="AI1759" s="58"/>
      <c r="AJ1759" s="58"/>
      <c r="AK1759" s="58"/>
      <c r="AL1759" s="58"/>
      <c r="AM1759" s="58"/>
      <c r="AN1759" s="58"/>
      <c r="AO1759" s="58"/>
      <c r="AP1759" s="58"/>
      <c r="AQ1759" s="58"/>
      <c r="AR1759" s="58"/>
      <c r="AS1759" s="58"/>
      <c r="AT1759" s="58"/>
      <c r="AU1759" s="58"/>
      <c r="AV1759" s="58"/>
      <c r="AW1759" s="58"/>
    </row>
    <row r="1760" spans="2:49">
      <c r="B1760" s="58"/>
      <c r="C1760" s="58"/>
      <c r="D1760" s="58"/>
      <c r="E1760" s="58"/>
      <c r="F1760" s="58"/>
      <c r="G1760" s="58"/>
      <c r="H1760" s="58"/>
      <c r="I1760" s="58"/>
      <c r="J1760" s="58"/>
      <c r="K1760" s="58"/>
      <c r="L1760" s="58"/>
      <c r="M1760" s="58"/>
      <c r="N1760" s="58"/>
      <c r="O1760" s="58"/>
      <c r="P1760" s="58"/>
      <c r="Q1760" s="58"/>
      <c r="R1760" s="58"/>
      <c r="S1760" s="58"/>
      <c r="T1760" s="58"/>
      <c r="U1760" s="58"/>
      <c r="V1760" s="58"/>
      <c r="W1760" s="58"/>
      <c r="X1760" s="58"/>
      <c r="Y1760" s="58"/>
      <c r="Z1760" s="58"/>
      <c r="AA1760" s="38"/>
      <c r="AB1760" s="38"/>
      <c r="AC1760" s="58"/>
      <c r="AD1760" s="58"/>
      <c r="AE1760" s="58"/>
      <c r="AF1760" s="58"/>
      <c r="AG1760" s="58"/>
      <c r="AH1760" s="58"/>
      <c r="AI1760" s="58"/>
      <c r="AJ1760" s="58"/>
      <c r="AK1760" s="58"/>
      <c r="AL1760" s="58"/>
      <c r="AM1760" s="58"/>
      <c r="AN1760" s="58"/>
      <c r="AO1760" s="58"/>
      <c r="AP1760" s="58"/>
      <c r="AQ1760" s="58"/>
      <c r="AR1760" s="58"/>
      <c r="AS1760" s="58"/>
      <c r="AT1760" s="58"/>
      <c r="AU1760" s="58"/>
      <c r="AV1760" s="58"/>
      <c r="AW1760" s="58"/>
    </row>
    <row r="1761" spans="2:49">
      <c r="B1761" s="58"/>
      <c r="C1761" s="58"/>
      <c r="D1761" s="58"/>
      <c r="E1761" s="58"/>
      <c r="F1761" s="58"/>
      <c r="G1761" s="58"/>
      <c r="H1761" s="58"/>
      <c r="I1761" s="58"/>
      <c r="J1761" s="58"/>
      <c r="K1761" s="58"/>
      <c r="L1761" s="58"/>
      <c r="M1761" s="58"/>
      <c r="N1761" s="58"/>
      <c r="O1761" s="58"/>
      <c r="P1761" s="58"/>
      <c r="Q1761" s="58"/>
      <c r="R1761" s="58"/>
      <c r="S1761" s="58"/>
      <c r="T1761" s="58"/>
      <c r="U1761" s="58"/>
      <c r="V1761" s="58"/>
      <c r="W1761" s="58"/>
      <c r="X1761" s="58"/>
      <c r="Y1761" s="58"/>
      <c r="Z1761" s="58"/>
      <c r="AA1761" s="38"/>
      <c r="AB1761" s="38"/>
      <c r="AC1761" s="58"/>
      <c r="AD1761" s="58"/>
      <c r="AE1761" s="58"/>
      <c r="AF1761" s="58"/>
      <c r="AG1761" s="58"/>
      <c r="AH1761" s="58"/>
      <c r="AI1761" s="58"/>
      <c r="AJ1761" s="58"/>
      <c r="AK1761" s="58"/>
      <c r="AL1761" s="58"/>
      <c r="AM1761" s="58"/>
      <c r="AN1761" s="58"/>
      <c r="AO1761" s="58"/>
      <c r="AP1761" s="58"/>
      <c r="AQ1761" s="58"/>
      <c r="AR1761" s="58"/>
      <c r="AS1761" s="58"/>
      <c r="AT1761" s="58"/>
      <c r="AU1761" s="58"/>
      <c r="AV1761" s="58"/>
      <c r="AW1761" s="58"/>
    </row>
    <row r="1762" spans="2:49">
      <c r="B1762" s="58"/>
      <c r="C1762" s="58"/>
      <c r="D1762" s="58"/>
      <c r="E1762" s="58"/>
      <c r="F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  <c r="Q1762" s="58"/>
      <c r="R1762" s="58"/>
      <c r="S1762" s="58"/>
      <c r="T1762" s="58"/>
      <c r="U1762" s="58"/>
      <c r="V1762" s="58"/>
      <c r="W1762" s="58"/>
      <c r="X1762" s="58"/>
      <c r="Y1762" s="58"/>
      <c r="Z1762" s="58"/>
      <c r="AA1762" s="38"/>
      <c r="AB1762" s="38"/>
      <c r="AC1762" s="58"/>
      <c r="AD1762" s="58"/>
      <c r="AE1762" s="58"/>
      <c r="AF1762" s="58"/>
      <c r="AG1762" s="58"/>
      <c r="AH1762" s="58"/>
      <c r="AI1762" s="58"/>
      <c r="AJ1762" s="58"/>
      <c r="AK1762" s="58"/>
      <c r="AL1762" s="58"/>
      <c r="AM1762" s="58"/>
      <c r="AN1762" s="58"/>
      <c r="AO1762" s="58"/>
      <c r="AP1762" s="58"/>
      <c r="AQ1762" s="58"/>
      <c r="AR1762" s="58"/>
      <c r="AS1762" s="58"/>
      <c r="AT1762" s="58"/>
      <c r="AU1762" s="58"/>
      <c r="AV1762" s="58"/>
      <c r="AW1762" s="58"/>
    </row>
    <row r="1763" spans="2:49">
      <c r="B1763" s="58"/>
      <c r="C1763" s="58"/>
      <c r="D1763" s="58"/>
      <c r="E1763" s="58"/>
      <c r="F1763" s="58"/>
      <c r="G1763" s="58"/>
      <c r="H1763" s="58"/>
      <c r="I1763" s="58"/>
      <c r="J1763" s="58"/>
      <c r="K1763" s="58"/>
      <c r="L1763" s="58"/>
      <c r="M1763" s="58"/>
      <c r="N1763" s="58"/>
      <c r="O1763" s="58"/>
      <c r="P1763" s="58"/>
      <c r="Q1763" s="58"/>
      <c r="R1763" s="58"/>
      <c r="S1763" s="58"/>
      <c r="T1763" s="58"/>
      <c r="U1763" s="58"/>
      <c r="V1763" s="58"/>
      <c r="W1763" s="58"/>
      <c r="X1763" s="58"/>
      <c r="Y1763" s="58"/>
      <c r="Z1763" s="58"/>
      <c r="AA1763" s="38"/>
      <c r="AB1763" s="38"/>
      <c r="AC1763" s="58"/>
      <c r="AD1763" s="58"/>
      <c r="AE1763" s="58"/>
      <c r="AF1763" s="58"/>
      <c r="AG1763" s="58"/>
      <c r="AH1763" s="58"/>
      <c r="AI1763" s="58"/>
      <c r="AJ1763" s="58"/>
      <c r="AK1763" s="58"/>
      <c r="AL1763" s="58"/>
      <c r="AM1763" s="58"/>
      <c r="AN1763" s="58"/>
      <c r="AO1763" s="58"/>
      <c r="AP1763" s="58"/>
      <c r="AQ1763" s="58"/>
      <c r="AR1763" s="58"/>
      <c r="AS1763" s="58"/>
      <c r="AT1763" s="58"/>
      <c r="AU1763" s="58"/>
      <c r="AV1763" s="58"/>
      <c r="AW1763" s="58"/>
    </row>
    <row r="1764" spans="2:49">
      <c r="B1764" s="58"/>
      <c r="C1764" s="58"/>
      <c r="D1764" s="58"/>
      <c r="E1764" s="58"/>
      <c r="F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  <c r="Q1764" s="58"/>
      <c r="R1764" s="58"/>
      <c r="S1764" s="58"/>
      <c r="T1764" s="58"/>
      <c r="U1764" s="58"/>
      <c r="V1764" s="58"/>
      <c r="W1764" s="58"/>
      <c r="X1764" s="58"/>
      <c r="Y1764" s="58"/>
      <c r="Z1764" s="58"/>
      <c r="AA1764" s="38"/>
      <c r="AB1764" s="38"/>
      <c r="AC1764" s="58"/>
      <c r="AD1764" s="58"/>
      <c r="AE1764" s="58"/>
      <c r="AF1764" s="58"/>
      <c r="AG1764" s="58"/>
      <c r="AH1764" s="58"/>
      <c r="AI1764" s="58"/>
      <c r="AJ1764" s="58"/>
      <c r="AK1764" s="58"/>
      <c r="AL1764" s="58"/>
      <c r="AM1764" s="58"/>
      <c r="AN1764" s="58"/>
      <c r="AO1764" s="58"/>
      <c r="AP1764" s="58"/>
      <c r="AQ1764" s="58"/>
      <c r="AR1764" s="58"/>
      <c r="AS1764" s="58"/>
      <c r="AT1764" s="58"/>
      <c r="AU1764" s="58"/>
      <c r="AV1764" s="58"/>
      <c r="AW1764" s="58"/>
    </row>
    <row r="1765" spans="2:49">
      <c r="B1765" s="58"/>
      <c r="C1765" s="58"/>
      <c r="D1765" s="58"/>
      <c r="E1765" s="58"/>
      <c r="F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  <c r="Q1765" s="58"/>
      <c r="R1765" s="58"/>
      <c r="S1765" s="58"/>
      <c r="T1765" s="58"/>
      <c r="U1765" s="58"/>
      <c r="V1765" s="58"/>
      <c r="W1765" s="58"/>
      <c r="X1765" s="58"/>
      <c r="Y1765" s="58"/>
      <c r="Z1765" s="58"/>
      <c r="AA1765" s="38"/>
      <c r="AB1765" s="38"/>
      <c r="AC1765" s="58"/>
      <c r="AD1765" s="58"/>
      <c r="AE1765" s="58"/>
      <c r="AF1765" s="58"/>
      <c r="AG1765" s="58"/>
      <c r="AH1765" s="58"/>
      <c r="AI1765" s="58"/>
      <c r="AJ1765" s="58"/>
      <c r="AK1765" s="58"/>
      <c r="AL1765" s="58"/>
      <c r="AM1765" s="58"/>
      <c r="AN1765" s="58"/>
      <c r="AO1765" s="58"/>
      <c r="AP1765" s="58"/>
      <c r="AQ1765" s="58"/>
      <c r="AR1765" s="58"/>
      <c r="AS1765" s="58"/>
      <c r="AT1765" s="58"/>
      <c r="AU1765" s="58"/>
      <c r="AV1765" s="58"/>
      <c r="AW1765" s="58"/>
    </row>
    <row r="1766" spans="2:49">
      <c r="B1766" s="58"/>
      <c r="C1766" s="58"/>
      <c r="D1766" s="58"/>
      <c r="E1766" s="58"/>
      <c r="F1766" s="58"/>
      <c r="G1766" s="58"/>
      <c r="H1766" s="58"/>
      <c r="I1766" s="58"/>
      <c r="J1766" s="58"/>
      <c r="K1766" s="58"/>
      <c r="L1766" s="58"/>
      <c r="M1766" s="58"/>
      <c r="N1766" s="58"/>
      <c r="O1766" s="58"/>
      <c r="P1766" s="58"/>
      <c r="Q1766" s="58"/>
      <c r="R1766" s="58"/>
      <c r="S1766" s="58"/>
      <c r="T1766" s="58"/>
      <c r="U1766" s="58"/>
      <c r="V1766" s="58"/>
      <c r="W1766" s="58"/>
      <c r="X1766" s="58"/>
      <c r="Y1766" s="58"/>
      <c r="Z1766" s="58"/>
      <c r="AA1766" s="38"/>
      <c r="AB1766" s="38"/>
      <c r="AC1766" s="58"/>
      <c r="AD1766" s="58"/>
      <c r="AE1766" s="58"/>
      <c r="AF1766" s="58"/>
      <c r="AG1766" s="58"/>
      <c r="AH1766" s="58"/>
      <c r="AI1766" s="58"/>
      <c r="AJ1766" s="58"/>
      <c r="AK1766" s="58"/>
      <c r="AL1766" s="58"/>
      <c r="AM1766" s="58"/>
      <c r="AN1766" s="58"/>
      <c r="AO1766" s="58"/>
      <c r="AP1766" s="58"/>
      <c r="AQ1766" s="58"/>
      <c r="AR1766" s="58"/>
      <c r="AS1766" s="58"/>
      <c r="AT1766" s="58"/>
      <c r="AU1766" s="58"/>
      <c r="AV1766" s="58"/>
      <c r="AW1766" s="58"/>
    </row>
    <row r="1767" spans="2:49">
      <c r="B1767" s="58"/>
      <c r="C1767" s="58"/>
      <c r="D1767" s="58"/>
      <c r="E1767" s="58"/>
      <c r="F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  <c r="Q1767" s="58"/>
      <c r="R1767" s="58"/>
      <c r="S1767" s="58"/>
      <c r="T1767" s="58"/>
      <c r="U1767" s="58"/>
      <c r="V1767" s="58"/>
      <c r="W1767" s="58"/>
      <c r="X1767" s="58"/>
      <c r="Y1767" s="58"/>
      <c r="Z1767" s="58"/>
      <c r="AA1767" s="38"/>
      <c r="AB1767" s="38"/>
      <c r="AC1767" s="58"/>
      <c r="AD1767" s="58"/>
      <c r="AE1767" s="58"/>
      <c r="AF1767" s="58"/>
      <c r="AG1767" s="58"/>
      <c r="AH1767" s="58"/>
      <c r="AI1767" s="58"/>
      <c r="AJ1767" s="58"/>
      <c r="AK1767" s="58"/>
      <c r="AL1767" s="58"/>
      <c r="AM1767" s="58"/>
      <c r="AN1767" s="58"/>
      <c r="AO1767" s="58"/>
      <c r="AP1767" s="58"/>
      <c r="AQ1767" s="58"/>
      <c r="AR1767" s="58"/>
      <c r="AS1767" s="58"/>
      <c r="AT1767" s="58"/>
      <c r="AU1767" s="58"/>
      <c r="AV1767" s="58"/>
      <c r="AW1767" s="58"/>
    </row>
    <row r="1768" spans="2:49">
      <c r="B1768" s="58"/>
      <c r="C1768" s="58"/>
      <c r="D1768" s="58"/>
      <c r="E1768" s="58"/>
      <c r="F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  <c r="Q1768" s="58"/>
      <c r="R1768" s="58"/>
      <c r="S1768" s="58"/>
      <c r="T1768" s="58"/>
      <c r="U1768" s="58"/>
      <c r="V1768" s="58"/>
      <c r="W1768" s="58"/>
      <c r="X1768" s="58"/>
      <c r="Y1768" s="58"/>
      <c r="Z1768" s="58"/>
      <c r="AA1768" s="38"/>
      <c r="AB1768" s="38"/>
      <c r="AC1768" s="58"/>
      <c r="AD1768" s="58"/>
      <c r="AE1768" s="58"/>
      <c r="AF1768" s="58"/>
      <c r="AG1768" s="58"/>
      <c r="AH1768" s="58"/>
      <c r="AI1768" s="58"/>
      <c r="AJ1768" s="58"/>
      <c r="AK1768" s="58"/>
      <c r="AL1768" s="58"/>
      <c r="AM1768" s="58"/>
      <c r="AN1768" s="58"/>
      <c r="AO1768" s="58"/>
      <c r="AP1768" s="58"/>
      <c r="AQ1768" s="58"/>
      <c r="AR1768" s="58"/>
      <c r="AS1768" s="58"/>
      <c r="AT1768" s="58"/>
      <c r="AU1768" s="58"/>
      <c r="AV1768" s="58"/>
      <c r="AW1768" s="58"/>
    </row>
    <row r="1769" spans="2:49">
      <c r="B1769" s="58"/>
      <c r="C1769" s="58"/>
      <c r="D1769" s="58"/>
      <c r="E1769" s="58"/>
      <c r="F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  <c r="Q1769" s="58"/>
      <c r="R1769" s="58"/>
      <c r="S1769" s="58"/>
      <c r="T1769" s="58"/>
      <c r="U1769" s="58"/>
      <c r="V1769" s="58"/>
      <c r="W1769" s="58"/>
      <c r="X1769" s="58"/>
      <c r="Y1769" s="58"/>
      <c r="Z1769" s="58"/>
      <c r="AA1769" s="38"/>
      <c r="AB1769" s="38"/>
      <c r="AC1769" s="58"/>
      <c r="AD1769" s="58"/>
      <c r="AE1769" s="58"/>
      <c r="AF1769" s="58"/>
      <c r="AG1769" s="58"/>
      <c r="AH1769" s="58"/>
      <c r="AI1769" s="58"/>
      <c r="AJ1769" s="58"/>
      <c r="AK1769" s="58"/>
      <c r="AL1769" s="58"/>
      <c r="AM1769" s="58"/>
      <c r="AN1769" s="58"/>
      <c r="AO1769" s="58"/>
      <c r="AP1769" s="58"/>
      <c r="AQ1769" s="58"/>
      <c r="AR1769" s="58"/>
      <c r="AS1769" s="58"/>
      <c r="AT1769" s="58"/>
      <c r="AU1769" s="58"/>
      <c r="AV1769" s="58"/>
      <c r="AW1769" s="58"/>
    </row>
    <row r="1770" spans="2:49">
      <c r="B1770" s="58"/>
      <c r="C1770" s="58"/>
      <c r="D1770" s="58"/>
      <c r="E1770" s="58"/>
      <c r="F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  <c r="Q1770" s="58"/>
      <c r="R1770" s="58"/>
      <c r="S1770" s="58"/>
      <c r="T1770" s="58"/>
      <c r="U1770" s="58"/>
      <c r="V1770" s="58"/>
      <c r="W1770" s="58"/>
      <c r="X1770" s="58"/>
      <c r="Y1770" s="58"/>
      <c r="Z1770" s="58"/>
      <c r="AA1770" s="38"/>
      <c r="AB1770" s="38"/>
      <c r="AC1770" s="58"/>
      <c r="AD1770" s="58"/>
      <c r="AE1770" s="58"/>
      <c r="AF1770" s="58"/>
      <c r="AG1770" s="58"/>
      <c r="AH1770" s="58"/>
      <c r="AI1770" s="58"/>
      <c r="AJ1770" s="58"/>
      <c r="AK1770" s="58"/>
      <c r="AL1770" s="58"/>
      <c r="AM1770" s="58"/>
      <c r="AN1770" s="58"/>
      <c r="AO1770" s="58"/>
      <c r="AP1770" s="58"/>
      <c r="AQ1770" s="58"/>
      <c r="AR1770" s="58"/>
      <c r="AS1770" s="58"/>
      <c r="AT1770" s="58"/>
      <c r="AU1770" s="58"/>
      <c r="AV1770" s="58"/>
      <c r="AW1770" s="58"/>
    </row>
    <row r="1771" spans="2:49">
      <c r="B1771" s="58"/>
      <c r="C1771" s="58"/>
      <c r="D1771" s="58"/>
      <c r="E1771" s="58"/>
      <c r="F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  <c r="Q1771" s="58"/>
      <c r="R1771" s="58"/>
      <c r="S1771" s="58"/>
      <c r="T1771" s="58"/>
      <c r="U1771" s="58"/>
      <c r="V1771" s="58"/>
      <c r="W1771" s="58"/>
      <c r="X1771" s="58"/>
      <c r="Y1771" s="58"/>
      <c r="Z1771" s="58"/>
      <c r="AA1771" s="38"/>
      <c r="AB1771" s="38"/>
      <c r="AC1771" s="58"/>
      <c r="AD1771" s="58"/>
      <c r="AE1771" s="58"/>
      <c r="AF1771" s="58"/>
      <c r="AG1771" s="58"/>
      <c r="AH1771" s="58"/>
      <c r="AI1771" s="58"/>
      <c r="AJ1771" s="58"/>
      <c r="AK1771" s="58"/>
      <c r="AL1771" s="58"/>
      <c r="AM1771" s="58"/>
      <c r="AN1771" s="58"/>
      <c r="AO1771" s="58"/>
      <c r="AP1771" s="58"/>
      <c r="AQ1771" s="58"/>
      <c r="AR1771" s="58"/>
      <c r="AS1771" s="58"/>
      <c r="AT1771" s="58"/>
      <c r="AU1771" s="58"/>
      <c r="AV1771" s="58"/>
      <c r="AW1771" s="58"/>
    </row>
    <row r="1772" spans="2:49">
      <c r="B1772" s="58"/>
      <c r="C1772" s="58"/>
      <c r="D1772" s="58"/>
      <c r="E1772" s="58"/>
      <c r="F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  <c r="Q1772" s="58"/>
      <c r="R1772" s="58"/>
      <c r="S1772" s="58"/>
      <c r="T1772" s="58"/>
      <c r="U1772" s="58"/>
      <c r="V1772" s="58"/>
      <c r="W1772" s="58"/>
      <c r="X1772" s="58"/>
      <c r="Y1772" s="58"/>
      <c r="Z1772" s="58"/>
      <c r="AA1772" s="38"/>
      <c r="AB1772" s="38"/>
      <c r="AC1772" s="58"/>
      <c r="AD1772" s="58"/>
      <c r="AE1772" s="58"/>
      <c r="AF1772" s="58"/>
      <c r="AG1772" s="58"/>
      <c r="AH1772" s="58"/>
      <c r="AI1772" s="58"/>
      <c r="AJ1772" s="58"/>
      <c r="AK1772" s="58"/>
      <c r="AL1772" s="58"/>
      <c r="AM1772" s="58"/>
      <c r="AN1772" s="58"/>
      <c r="AO1772" s="58"/>
      <c r="AP1772" s="58"/>
      <c r="AQ1772" s="58"/>
      <c r="AR1772" s="58"/>
      <c r="AS1772" s="58"/>
      <c r="AT1772" s="58"/>
      <c r="AU1772" s="58"/>
      <c r="AV1772" s="58"/>
      <c r="AW1772" s="58"/>
    </row>
    <row r="1773" spans="2:49">
      <c r="B1773" s="58"/>
      <c r="C1773" s="58"/>
      <c r="D1773" s="58"/>
      <c r="E1773" s="58"/>
      <c r="F1773" s="58"/>
      <c r="G1773" s="58"/>
      <c r="H1773" s="58"/>
      <c r="I1773" s="58"/>
      <c r="J1773" s="58"/>
      <c r="K1773" s="58"/>
      <c r="L1773" s="58"/>
      <c r="M1773" s="58"/>
      <c r="N1773" s="58"/>
      <c r="O1773" s="58"/>
      <c r="P1773" s="58"/>
      <c r="Q1773" s="58"/>
      <c r="R1773" s="58"/>
      <c r="S1773" s="58"/>
      <c r="T1773" s="58"/>
      <c r="U1773" s="58"/>
      <c r="V1773" s="58"/>
      <c r="W1773" s="58"/>
      <c r="X1773" s="58"/>
      <c r="Y1773" s="58"/>
      <c r="Z1773" s="58"/>
      <c r="AA1773" s="38"/>
      <c r="AB1773" s="38"/>
      <c r="AC1773" s="58"/>
      <c r="AD1773" s="58"/>
      <c r="AE1773" s="58"/>
      <c r="AF1773" s="58"/>
      <c r="AG1773" s="58"/>
      <c r="AH1773" s="58"/>
      <c r="AI1773" s="58"/>
      <c r="AJ1773" s="58"/>
      <c r="AK1773" s="58"/>
      <c r="AL1773" s="58"/>
      <c r="AM1773" s="58"/>
      <c r="AN1773" s="58"/>
      <c r="AO1773" s="58"/>
      <c r="AP1773" s="58"/>
      <c r="AQ1773" s="58"/>
      <c r="AR1773" s="58"/>
      <c r="AS1773" s="58"/>
      <c r="AT1773" s="58"/>
      <c r="AU1773" s="58"/>
      <c r="AV1773" s="58"/>
      <c r="AW1773" s="58"/>
    </row>
    <row r="1774" spans="2:49">
      <c r="B1774" s="58"/>
      <c r="C1774" s="58"/>
      <c r="D1774" s="58"/>
      <c r="E1774" s="58"/>
      <c r="F1774" s="58"/>
      <c r="G1774" s="58"/>
      <c r="H1774" s="58"/>
      <c r="I1774" s="58"/>
      <c r="J1774" s="58"/>
      <c r="K1774" s="58"/>
      <c r="L1774" s="58"/>
      <c r="M1774" s="58"/>
      <c r="N1774" s="58"/>
      <c r="O1774" s="58"/>
      <c r="P1774" s="58"/>
      <c r="Q1774" s="58"/>
      <c r="R1774" s="58"/>
      <c r="S1774" s="58"/>
      <c r="T1774" s="58"/>
      <c r="U1774" s="58"/>
      <c r="V1774" s="58"/>
      <c r="W1774" s="58"/>
      <c r="X1774" s="58"/>
      <c r="Y1774" s="58"/>
      <c r="Z1774" s="58"/>
      <c r="AA1774" s="38"/>
      <c r="AB1774" s="38"/>
      <c r="AC1774" s="58"/>
      <c r="AD1774" s="58"/>
      <c r="AE1774" s="58"/>
      <c r="AF1774" s="58"/>
      <c r="AG1774" s="58"/>
      <c r="AH1774" s="58"/>
      <c r="AI1774" s="58"/>
      <c r="AJ1774" s="58"/>
      <c r="AK1774" s="58"/>
      <c r="AL1774" s="58"/>
      <c r="AM1774" s="58"/>
      <c r="AN1774" s="58"/>
      <c r="AO1774" s="58"/>
      <c r="AP1774" s="58"/>
      <c r="AQ1774" s="58"/>
      <c r="AR1774" s="58"/>
      <c r="AS1774" s="58"/>
      <c r="AT1774" s="58"/>
      <c r="AU1774" s="58"/>
      <c r="AV1774" s="58"/>
      <c r="AW1774" s="58"/>
    </row>
    <row r="1775" spans="2:49">
      <c r="B1775" s="58"/>
      <c r="C1775" s="58"/>
      <c r="D1775" s="58"/>
      <c r="E1775" s="58"/>
      <c r="F1775" s="58"/>
      <c r="G1775" s="58"/>
      <c r="H1775" s="58"/>
      <c r="I1775" s="58"/>
      <c r="J1775" s="58"/>
      <c r="K1775" s="58"/>
      <c r="L1775" s="58"/>
      <c r="M1775" s="58"/>
      <c r="N1775" s="58"/>
      <c r="O1775" s="58"/>
      <c r="P1775" s="58"/>
      <c r="Q1775" s="58"/>
      <c r="R1775" s="58"/>
      <c r="S1775" s="58"/>
      <c r="T1775" s="58"/>
      <c r="U1775" s="58"/>
      <c r="V1775" s="58"/>
      <c r="W1775" s="58"/>
      <c r="X1775" s="58"/>
      <c r="Y1775" s="58"/>
      <c r="Z1775" s="58"/>
      <c r="AA1775" s="38"/>
      <c r="AB1775" s="38"/>
      <c r="AC1775" s="58"/>
      <c r="AD1775" s="58"/>
      <c r="AE1775" s="58"/>
      <c r="AF1775" s="58"/>
      <c r="AG1775" s="58"/>
      <c r="AH1775" s="58"/>
      <c r="AI1775" s="58"/>
      <c r="AJ1775" s="58"/>
      <c r="AK1775" s="58"/>
      <c r="AL1775" s="58"/>
      <c r="AM1775" s="58"/>
      <c r="AN1775" s="58"/>
      <c r="AO1775" s="58"/>
      <c r="AP1775" s="58"/>
      <c r="AQ1775" s="58"/>
      <c r="AR1775" s="58"/>
      <c r="AS1775" s="58"/>
      <c r="AT1775" s="58"/>
      <c r="AU1775" s="58"/>
      <c r="AV1775" s="58"/>
      <c r="AW1775" s="58"/>
    </row>
    <row r="1776" spans="2:49">
      <c r="B1776" s="58"/>
      <c r="C1776" s="58"/>
      <c r="D1776" s="58"/>
      <c r="E1776" s="58"/>
      <c r="F1776" s="58"/>
      <c r="G1776" s="58"/>
      <c r="H1776" s="58"/>
      <c r="I1776" s="58"/>
      <c r="J1776" s="58"/>
      <c r="K1776" s="58"/>
      <c r="L1776" s="58"/>
      <c r="M1776" s="58"/>
      <c r="N1776" s="58"/>
      <c r="O1776" s="58"/>
      <c r="P1776" s="58"/>
      <c r="Q1776" s="58"/>
      <c r="R1776" s="58"/>
      <c r="S1776" s="58"/>
      <c r="T1776" s="58"/>
      <c r="U1776" s="58"/>
      <c r="V1776" s="58"/>
      <c r="W1776" s="58"/>
      <c r="X1776" s="58"/>
      <c r="Y1776" s="58"/>
      <c r="Z1776" s="58"/>
      <c r="AA1776" s="38"/>
      <c r="AB1776" s="38"/>
      <c r="AC1776" s="58"/>
      <c r="AD1776" s="58"/>
      <c r="AE1776" s="58"/>
      <c r="AF1776" s="58"/>
      <c r="AG1776" s="58"/>
      <c r="AH1776" s="58"/>
      <c r="AI1776" s="58"/>
      <c r="AJ1776" s="58"/>
      <c r="AK1776" s="58"/>
      <c r="AL1776" s="58"/>
      <c r="AM1776" s="58"/>
      <c r="AN1776" s="58"/>
      <c r="AO1776" s="58"/>
      <c r="AP1776" s="58"/>
      <c r="AQ1776" s="58"/>
      <c r="AR1776" s="58"/>
      <c r="AS1776" s="58"/>
      <c r="AT1776" s="58"/>
      <c r="AU1776" s="58"/>
      <c r="AV1776" s="58"/>
      <c r="AW1776" s="58"/>
    </row>
    <row r="1777" spans="2:49">
      <c r="B1777" s="58"/>
      <c r="C1777" s="58"/>
      <c r="D1777" s="58"/>
      <c r="E1777" s="58"/>
      <c r="F1777" s="58"/>
      <c r="G1777" s="58"/>
      <c r="H1777" s="58"/>
      <c r="I1777" s="58"/>
      <c r="J1777" s="58"/>
      <c r="K1777" s="58"/>
      <c r="L1777" s="58"/>
      <c r="M1777" s="58"/>
      <c r="N1777" s="58"/>
      <c r="O1777" s="58"/>
      <c r="P1777" s="58"/>
      <c r="Q1777" s="58"/>
      <c r="R1777" s="58"/>
      <c r="S1777" s="58"/>
      <c r="T1777" s="58"/>
      <c r="U1777" s="58"/>
      <c r="V1777" s="58"/>
      <c r="W1777" s="58"/>
      <c r="X1777" s="58"/>
      <c r="Y1777" s="58"/>
      <c r="Z1777" s="58"/>
      <c r="AA1777" s="38"/>
      <c r="AB1777" s="38"/>
      <c r="AC1777" s="58"/>
      <c r="AD1777" s="58"/>
      <c r="AE1777" s="58"/>
      <c r="AF1777" s="58"/>
      <c r="AG1777" s="58"/>
      <c r="AH1777" s="58"/>
      <c r="AI1777" s="58"/>
      <c r="AJ1777" s="58"/>
      <c r="AK1777" s="58"/>
      <c r="AL1777" s="58"/>
      <c r="AM1777" s="58"/>
      <c r="AN1777" s="58"/>
      <c r="AO1777" s="58"/>
      <c r="AP1777" s="58"/>
      <c r="AQ1777" s="58"/>
      <c r="AR1777" s="58"/>
      <c r="AS1777" s="58"/>
      <c r="AT1777" s="58"/>
      <c r="AU1777" s="58"/>
      <c r="AV1777" s="58"/>
      <c r="AW1777" s="58"/>
    </row>
    <row r="1778" spans="2:49">
      <c r="B1778" s="58"/>
      <c r="C1778" s="58"/>
      <c r="D1778" s="58"/>
      <c r="E1778" s="58"/>
      <c r="F1778" s="58"/>
      <c r="G1778" s="58"/>
      <c r="H1778" s="58"/>
      <c r="I1778" s="58"/>
      <c r="J1778" s="58"/>
      <c r="K1778" s="58"/>
      <c r="L1778" s="58"/>
      <c r="M1778" s="58"/>
      <c r="N1778" s="58"/>
      <c r="O1778" s="58"/>
      <c r="P1778" s="58"/>
      <c r="Q1778" s="58"/>
      <c r="R1778" s="58"/>
      <c r="S1778" s="58"/>
      <c r="T1778" s="58"/>
      <c r="U1778" s="58"/>
      <c r="V1778" s="58"/>
      <c r="W1778" s="58"/>
      <c r="X1778" s="58"/>
      <c r="Y1778" s="58"/>
      <c r="Z1778" s="58"/>
      <c r="AA1778" s="38"/>
      <c r="AB1778" s="38"/>
      <c r="AC1778" s="58"/>
      <c r="AD1778" s="58"/>
      <c r="AE1778" s="58"/>
      <c r="AF1778" s="58"/>
      <c r="AG1778" s="58"/>
      <c r="AH1778" s="58"/>
      <c r="AI1778" s="58"/>
      <c r="AJ1778" s="58"/>
      <c r="AK1778" s="58"/>
      <c r="AL1778" s="58"/>
      <c r="AM1778" s="58"/>
      <c r="AN1778" s="58"/>
      <c r="AO1778" s="58"/>
      <c r="AP1778" s="58"/>
      <c r="AQ1778" s="58"/>
      <c r="AR1778" s="58"/>
      <c r="AS1778" s="58"/>
      <c r="AT1778" s="58"/>
      <c r="AU1778" s="58"/>
      <c r="AV1778" s="58"/>
      <c r="AW1778" s="58"/>
    </row>
    <row r="1779" spans="2:49">
      <c r="B1779" s="58"/>
      <c r="C1779" s="58"/>
      <c r="D1779" s="58"/>
      <c r="E1779" s="58"/>
      <c r="F1779" s="58"/>
      <c r="G1779" s="58"/>
      <c r="H1779" s="58"/>
      <c r="I1779" s="58"/>
      <c r="J1779" s="58"/>
      <c r="K1779" s="58"/>
      <c r="L1779" s="58"/>
      <c r="M1779" s="58"/>
      <c r="N1779" s="58"/>
      <c r="O1779" s="58"/>
      <c r="P1779" s="58"/>
      <c r="Q1779" s="58"/>
      <c r="R1779" s="58"/>
      <c r="S1779" s="58"/>
      <c r="T1779" s="58"/>
      <c r="U1779" s="58"/>
      <c r="V1779" s="58"/>
      <c r="W1779" s="58"/>
      <c r="X1779" s="58"/>
      <c r="Y1779" s="58"/>
      <c r="Z1779" s="58"/>
      <c r="AA1779" s="38"/>
      <c r="AB1779" s="38"/>
      <c r="AC1779" s="58"/>
      <c r="AD1779" s="58"/>
      <c r="AE1779" s="58"/>
      <c r="AF1779" s="58"/>
      <c r="AG1779" s="58"/>
      <c r="AH1779" s="58"/>
      <c r="AI1779" s="58"/>
      <c r="AJ1779" s="58"/>
      <c r="AK1779" s="58"/>
      <c r="AL1779" s="58"/>
      <c r="AM1779" s="58"/>
      <c r="AN1779" s="58"/>
      <c r="AO1779" s="58"/>
      <c r="AP1779" s="58"/>
      <c r="AQ1779" s="58"/>
      <c r="AR1779" s="58"/>
      <c r="AS1779" s="58"/>
      <c r="AT1779" s="58"/>
      <c r="AU1779" s="58"/>
      <c r="AV1779" s="58"/>
      <c r="AW1779" s="58"/>
    </row>
    <row r="1780" spans="2:49">
      <c r="B1780" s="58"/>
      <c r="C1780" s="58"/>
      <c r="D1780" s="58"/>
      <c r="E1780" s="58"/>
      <c r="F1780" s="58"/>
      <c r="G1780" s="58"/>
      <c r="H1780" s="58"/>
      <c r="I1780" s="58"/>
      <c r="J1780" s="58"/>
      <c r="K1780" s="58"/>
      <c r="L1780" s="58"/>
      <c r="M1780" s="58"/>
      <c r="N1780" s="58"/>
      <c r="O1780" s="58"/>
      <c r="P1780" s="58"/>
      <c r="Q1780" s="58"/>
      <c r="R1780" s="58"/>
      <c r="S1780" s="58"/>
      <c r="T1780" s="58"/>
      <c r="U1780" s="58"/>
      <c r="V1780" s="58"/>
      <c r="W1780" s="58"/>
      <c r="X1780" s="58"/>
      <c r="Y1780" s="58"/>
      <c r="Z1780" s="58"/>
      <c r="AA1780" s="38"/>
      <c r="AB1780" s="38"/>
      <c r="AC1780" s="58"/>
      <c r="AD1780" s="58"/>
      <c r="AE1780" s="58"/>
      <c r="AF1780" s="58"/>
      <c r="AG1780" s="58"/>
      <c r="AH1780" s="58"/>
      <c r="AI1780" s="58"/>
      <c r="AJ1780" s="58"/>
      <c r="AK1780" s="58"/>
      <c r="AL1780" s="58"/>
      <c r="AM1780" s="58"/>
      <c r="AN1780" s="58"/>
      <c r="AO1780" s="58"/>
      <c r="AP1780" s="58"/>
      <c r="AQ1780" s="58"/>
      <c r="AR1780" s="58"/>
      <c r="AS1780" s="58"/>
      <c r="AT1780" s="58"/>
      <c r="AU1780" s="58"/>
      <c r="AV1780" s="58"/>
      <c r="AW1780" s="58"/>
    </row>
    <row r="1781" spans="2:49">
      <c r="B1781" s="58"/>
      <c r="C1781" s="58"/>
      <c r="D1781" s="58"/>
      <c r="E1781" s="58"/>
      <c r="F1781" s="58"/>
      <c r="G1781" s="58"/>
      <c r="H1781" s="58"/>
      <c r="I1781" s="58"/>
      <c r="J1781" s="58"/>
      <c r="K1781" s="58"/>
      <c r="L1781" s="58"/>
      <c r="M1781" s="58"/>
      <c r="N1781" s="58"/>
      <c r="O1781" s="58"/>
      <c r="P1781" s="58"/>
      <c r="Q1781" s="58"/>
      <c r="R1781" s="58"/>
      <c r="S1781" s="58"/>
      <c r="T1781" s="58"/>
      <c r="U1781" s="58"/>
      <c r="V1781" s="58"/>
      <c r="W1781" s="58"/>
      <c r="X1781" s="58"/>
      <c r="Y1781" s="58"/>
      <c r="Z1781" s="58"/>
      <c r="AA1781" s="38"/>
      <c r="AB1781" s="38"/>
      <c r="AC1781" s="58"/>
      <c r="AD1781" s="58"/>
      <c r="AE1781" s="58"/>
      <c r="AF1781" s="58"/>
      <c r="AG1781" s="58"/>
      <c r="AH1781" s="58"/>
      <c r="AI1781" s="58"/>
      <c r="AJ1781" s="58"/>
      <c r="AK1781" s="58"/>
      <c r="AL1781" s="58"/>
      <c r="AM1781" s="58"/>
      <c r="AN1781" s="58"/>
      <c r="AO1781" s="58"/>
      <c r="AP1781" s="58"/>
      <c r="AQ1781" s="58"/>
      <c r="AR1781" s="58"/>
      <c r="AS1781" s="58"/>
      <c r="AT1781" s="58"/>
      <c r="AU1781" s="58"/>
      <c r="AV1781" s="58"/>
      <c r="AW1781" s="58"/>
    </row>
    <row r="1782" spans="2:49">
      <c r="B1782" s="58"/>
      <c r="C1782" s="58"/>
      <c r="D1782" s="58"/>
      <c r="E1782" s="58"/>
      <c r="F1782" s="58"/>
      <c r="G1782" s="58"/>
      <c r="H1782" s="58"/>
      <c r="I1782" s="58"/>
      <c r="J1782" s="58"/>
      <c r="K1782" s="58"/>
      <c r="L1782" s="58"/>
      <c r="M1782" s="58"/>
      <c r="N1782" s="58"/>
      <c r="O1782" s="58"/>
      <c r="P1782" s="58"/>
      <c r="Q1782" s="58"/>
      <c r="R1782" s="58"/>
      <c r="S1782" s="58"/>
      <c r="T1782" s="58"/>
      <c r="U1782" s="58"/>
      <c r="V1782" s="58"/>
      <c r="W1782" s="58"/>
      <c r="X1782" s="58"/>
      <c r="Y1782" s="58"/>
      <c r="Z1782" s="58"/>
      <c r="AA1782" s="38"/>
      <c r="AB1782" s="38"/>
      <c r="AC1782" s="58"/>
      <c r="AD1782" s="58"/>
      <c r="AE1782" s="58"/>
      <c r="AF1782" s="58"/>
      <c r="AG1782" s="58"/>
      <c r="AH1782" s="58"/>
      <c r="AI1782" s="58"/>
      <c r="AJ1782" s="58"/>
      <c r="AK1782" s="58"/>
      <c r="AL1782" s="58"/>
      <c r="AM1782" s="58"/>
      <c r="AN1782" s="58"/>
      <c r="AO1782" s="58"/>
      <c r="AP1782" s="58"/>
      <c r="AQ1782" s="58"/>
      <c r="AR1782" s="58"/>
      <c r="AS1782" s="58"/>
      <c r="AT1782" s="58"/>
      <c r="AU1782" s="58"/>
      <c r="AV1782" s="58"/>
      <c r="AW1782" s="58"/>
    </row>
    <row r="1783" spans="2:49">
      <c r="B1783" s="58"/>
      <c r="C1783" s="58"/>
      <c r="D1783" s="58"/>
      <c r="E1783" s="58"/>
      <c r="F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  <c r="Q1783" s="58"/>
      <c r="R1783" s="58"/>
      <c r="S1783" s="58"/>
      <c r="T1783" s="58"/>
      <c r="U1783" s="58"/>
      <c r="V1783" s="58"/>
      <c r="W1783" s="58"/>
      <c r="X1783" s="58"/>
      <c r="Y1783" s="58"/>
      <c r="Z1783" s="58"/>
      <c r="AA1783" s="38"/>
      <c r="AB1783" s="38"/>
      <c r="AC1783" s="58"/>
      <c r="AD1783" s="58"/>
      <c r="AE1783" s="58"/>
      <c r="AF1783" s="58"/>
      <c r="AG1783" s="58"/>
      <c r="AH1783" s="58"/>
      <c r="AI1783" s="58"/>
      <c r="AJ1783" s="58"/>
      <c r="AK1783" s="58"/>
      <c r="AL1783" s="58"/>
      <c r="AM1783" s="58"/>
      <c r="AN1783" s="58"/>
      <c r="AO1783" s="58"/>
      <c r="AP1783" s="58"/>
      <c r="AQ1783" s="58"/>
      <c r="AR1783" s="58"/>
      <c r="AS1783" s="58"/>
      <c r="AT1783" s="58"/>
      <c r="AU1783" s="58"/>
      <c r="AV1783" s="58"/>
      <c r="AW1783" s="58"/>
    </row>
    <row r="1784" spans="2:49">
      <c r="B1784" s="58"/>
      <c r="C1784" s="58"/>
      <c r="D1784" s="58"/>
      <c r="E1784" s="58"/>
      <c r="F1784" s="58"/>
      <c r="G1784" s="58"/>
      <c r="H1784" s="58"/>
      <c r="I1784" s="58"/>
      <c r="J1784" s="58"/>
      <c r="K1784" s="58"/>
      <c r="L1784" s="58"/>
      <c r="M1784" s="58"/>
      <c r="N1784" s="58"/>
      <c r="O1784" s="58"/>
      <c r="P1784" s="58"/>
      <c r="Q1784" s="58"/>
      <c r="R1784" s="58"/>
      <c r="S1784" s="58"/>
      <c r="T1784" s="58"/>
      <c r="U1784" s="58"/>
      <c r="V1784" s="58"/>
      <c r="W1784" s="58"/>
      <c r="X1784" s="58"/>
      <c r="Y1784" s="58"/>
      <c r="Z1784" s="58"/>
      <c r="AA1784" s="38"/>
      <c r="AB1784" s="38"/>
      <c r="AC1784" s="58"/>
      <c r="AD1784" s="58"/>
      <c r="AE1784" s="58"/>
      <c r="AF1784" s="58"/>
      <c r="AG1784" s="58"/>
      <c r="AH1784" s="58"/>
      <c r="AI1784" s="58"/>
      <c r="AJ1784" s="58"/>
      <c r="AK1784" s="58"/>
      <c r="AL1784" s="58"/>
      <c r="AM1784" s="58"/>
      <c r="AN1784" s="58"/>
      <c r="AO1784" s="58"/>
      <c r="AP1784" s="58"/>
      <c r="AQ1784" s="58"/>
      <c r="AR1784" s="58"/>
      <c r="AS1784" s="58"/>
      <c r="AT1784" s="58"/>
      <c r="AU1784" s="58"/>
      <c r="AV1784" s="58"/>
      <c r="AW1784" s="58"/>
    </row>
    <row r="1785" spans="2:49">
      <c r="B1785" s="58"/>
      <c r="C1785" s="58"/>
      <c r="D1785" s="58"/>
      <c r="E1785" s="58"/>
      <c r="F1785" s="58"/>
      <c r="G1785" s="58"/>
      <c r="H1785" s="58"/>
      <c r="I1785" s="58"/>
      <c r="J1785" s="58"/>
      <c r="K1785" s="58"/>
      <c r="L1785" s="58"/>
      <c r="M1785" s="58"/>
      <c r="N1785" s="58"/>
      <c r="O1785" s="58"/>
      <c r="P1785" s="58"/>
      <c r="Q1785" s="58"/>
      <c r="R1785" s="58"/>
      <c r="S1785" s="58"/>
      <c r="T1785" s="58"/>
      <c r="U1785" s="58"/>
      <c r="V1785" s="58"/>
      <c r="W1785" s="58"/>
      <c r="X1785" s="58"/>
      <c r="Y1785" s="58"/>
      <c r="Z1785" s="58"/>
      <c r="AA1785" s="38"/>
      <c r="AB1785" s="38"/>
      <c r="AC1785" s="58"/>
      <c r="AD1785" s="58"/>
      <c r="AE1785" s="58"/>
      <c r="AF1785" s="58"/>
      <c r="AG1785" s="58"/>
      <c r="AH1785" s="58"/>
      <c r="AI1785" s="58"/>
      <c r="AJ1785" s="58"/>
      <c r="AK1785" s="58"/>
      <c r="AL1785" s="58"/>
      <c r="AM1785" s="58"/>
      <c r="AN1785" s="58"/>
      <c r="AO1785" s="58"/>
      <c r="AP1785" s="58"/>
      <c r="AQ1785" s="58"/>
      <c r="AR1785" s="58"/>
      <c r="AS1785" s="58"/>
      <c r="AT1785" s="58"/>
      <c r="AU1785" s="58"/>
      <c r="AV1785" s="58"/>
      <c r="AW1785" s="58"/>
    </row>
    <row r="1786" spans="2:49">
      <c r="B1786" s="58"/>
      <c r="C1786" s="58"/>
      <c r="D1786" s="58"/>
      <c r="E1786" s="58"/>
      <c r="F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  <c r="Q1786" s="58"/>
      <c r="R1786" s="58"/>
      <c r="S1786" s="58"/>
      <c r="T1786" s="58"/>
      <c r="U1786" s="58"/>
      <c r="V1786" s="58"/>
      <c r="W1786" s="58"/>
      <c r="X1786" s="58"/>
      <c r="Y1786" s="58"/>
      <c r="Z1786" s="58"/>
      <c r="AA1786" s="38"/>
      <c r="AB1786" s="38"/>
      <c r="AC1786" s="58"/>
      <c r="AD1786" s="58"/>
      <c r="AE1786" s="58"/>
      <c r="AF1786" s="58"/>
      <c r="AG1786" s="58"/>
      <c r="AH1786" s="58"/>
      <c r="AI1786" s="58"/>
      <c r="AJ1786" s="58"/>
      <c r="AK1786" s="58"/>
      <c r="AL1786" s="58"/>
      <c r="AM1786" s="58"/>
      <c r="AN1786" s="58"/>
      <c r="AO1786" s="58"/>
      <c r="AP1786" s="58"/>
      <c r="AQ1786" s="58"/>
      <c r="AR1786" s="58"/>
      <c r="AS1786" s="58"/>
      <c r="AT1786" s="58"/>
      <c r="AU1786" s="58"/>
      <c r="AV1786" s="58"/>
      <c r="AW1786" s="58"/>
    </row>
    <row r="1787" spans="2:49">
      <c r="B1787" s="58"/>
      <c r="C1787" s="58"/>
      <c r="D1787" s="58"/>
      <c r="E1787" s="58"/>
      <c r="F1787" s="58"/>
      <c r="G1787" s="58"/>
      <c r="H1787" s="58"/>
      <c r="I1787" s="58"/>
      <c r="J1787" s="58"/>
      <c r="K1787" s="58"/>
      <c r="L1787" s="58"/>
      <c r="M1787" s="58"/>
      <c r="N1787" s="58"/>
      <c r="O1787" s="58"/>
      <c r="P1787" s="58"/>
      <c r="Q1787" s="58"/>
      <c r="R1787" s="58"/>
      <c r="S1787" s="58"/>
      <c r="T1787" s="58"/>
      <c r="U1787" s="58"/>
      <c r="V1787" s="58"/>
      <c r="W1787" s="58"/>
      <c r="X1787" s="58"/>
      <c r="Y1787" s="58"/>
      <c r="Z1787" s="58"/>
      <c r="AA1787" s="38"/>
      <c r="AB1787" s="38"/>
      <c r="AC1787" s="58"/>
      <c r="AD1787" s="58"/>
      <c r="AE1787" s="58"/>
      <c r="AF1787" s="58"/>
      <c r="AG1787" s="58"/>
      <c r="AH1787" s="58"/>
      <c r="AI1787" s="58"/>
      <c r="AJ1787" s="58"/>
      <c r="AK1787" s="58"/>
      <c r="AL1787" s="58"/>
      <c r="AM1787" s="58"/>
      <c r="AN1787" s="58"/>
      <c r="AO1787" s="58"/>
      <c r="AP1787" s="58"/>
      <c r="AQ1787" s="58"/>
      <c r="AR1787" s="58"/>
      <c r="AS1787" s="58"/>
      <c r="AT1787" s="58"/>
      <c r="AU1787" s="58"/>
      <c r="AV1787" s="58"/>
      <c r="AW1787" s="58"/>
    </row>
    <row r="1788" spans="2:49">
      <c r="B1788" s="58"/>
      <c r="C1788" s="58"/>
      <c r="D1788" s="58"/>
      <c r="E1788" s="58"/>
      <c r="F1788" s="58"/>
      <c r="G1788" s="58"/>
      <c r="H1788" s="58"/>
      <c r="I1788" s="58"/>
      <c r="J1788" s="58"/>
      <c r="K1788" s="58"/>
      <c r="L1788" s="58"/>
      <c r="M1788" s="58"/>
      <c r="N1788" s="58"/>
      <c r="O1788" s="58"/>
      <c r="P1788" s="58"/>
      <c r="Q1788" s="58"/>
      <c r="R1788" s="58"/>
      <c r="S1788" s="58"/>
      <c r="T1788" s="58"/>
      <c r="U1788" s="58"/>
      <c r="V1788" s="58"/>
      <c r="W1788" s="58"/>
      <c r="X1788" s="58"/>
      <c r="Y1788" s="58"/>
      <c r="Z1788" s="58"/>
      <c r="AA1788" s="38"/>
      <c r="AB1788" s="38"/>
      <c r="AC1788" s="58"/>
      <c r="AD1788" s="58"/>
      <c r="AE1788" s="58"/>
      <c r="AF1788" s="58"/>
      <c r="AG1788" s="58"/>
      <c r="AH1788" s="58"/>
      <c r="AI1788" s="58"/>
      <c r="AJ1788" s="58"/>
      <c r="AK1788" s="58"/>
      <c r="AL1788" s="58"/>
      <c r="AM1788" s="58"/>
      <c r="AN1788" s="58"/>
      <c r="AO1788" s="58"/>
      <c r="AP1788" s="58"/>
      <c r="AQ1788" s="58"/>
      <c r="AR1788" s="58"/>
      <c r="AS1788" s="58"/>
      <c r="AT1788" s="58"/>
      <c r="AU1788" s="58"/>
      <c r="AV1788" s="58"/>
      <c r="AW1788" s="58"/>
    </row>
    <row r="1789" spans="2:49">
      <c r="B1789" s="58"/>
      <c r="C1789" s="58"/>
      <c r="D1789" s="58"/>
      <c r="E1789" s="58"/>
      <c r="F1789" s="58"/>
      <c r="G1789" s="58"/>
      <c r="H1789" s="58"/>
      <c r="I1789" s="58"/>
      <c r="J1789" s="58"/>
      <c r="K1789" s="58"/>
      <c r="L1789" s="58"/>
      <c r="M1789" s="58"/>
      <c r="N1789" s="58"/>
      <c r="O1789" s="58"/>
      <c r="P1789" s="58"/>
      <c r="Q1789" s="58"/>
      <c r="R1789" s="58"/>
      <c r="S1789" s="58"/>
      <c r="T1789" s="58"/>
      <c r="U1789" s="58"/>
      <c r="V1789" s="58"/>
      <c r="W1789" s="58"/>
      <c r="X1789" s="58"/>
      <c r="Y1789" s="58"/>
      <c r="Z1789" s="58"/>
      <c r="AA1789" s="38"/>
      <c r="AB1789" s="38"/>
      <c r="AC1789" s="58"/>
      <c r="AD1789" s="58"/>
      <c r="AE1789" s="58"/>
      <c r="AF1789" s="58"/>
      <c r="AG1789" s="58"/>
      <c r="AH1789" s="58"/>
      <c r="AI1789" s="58"/>
      <c r="AJ1789" s="58"/>
      <c r="AK1789" s="58"/>
      <c r="AL1789" s="58"/>
      <c r="AM1789" s="58"/>
      <c r="AN1789" s="58"/>
      <c r="AO1789" s="58"/>
      <c r="AP1789" s="58"/>
      <c r="AQ1789" s="58"/>
      <c r="AR1789" s="58"/>
      <c r="AS1789" s="58"/>
      <c r="AT1789" s="58"/>
      <c r="AU1789" s="58"/>
      <c r="AV1789" s="58"/>
      <c r="AW1789" s="58"/>
    </row>
    <row r="1790" spans="2:49">
      <c r="B1790" s="58"/>
      <c r="C1790" s="58"/>
      <c r="D1790" s="58"/>
      <c r="E1790" s="58"/>
      <c r="F1790" s="58"/>
      <c r="G1790" s="58"/>
      <c r="H1790" s="58"/>
      <c r="I1790" s="58"/>
      <c r="J1790" s="58"/>
      <c r="K1790" s="58"/>
      <c r="L1790" s="58"/>
      <c r="M1790" s="58"/>
      <c r="N1790" s="58"/>
      <c r="O1790" s="58"/>
      <c r="P1790" s="58"/>
      <c r="Q1790" s="58"/>
      <c r="R1790" s="58"/>
      <c r="S1790" s="58"/>
      <c r="T1790" s="58"/>
      <c r="U1790" s="58"/>
      <c r="V1790" s="58"/>
      <c r="W1790" s="58"/>
      <c r="X1790" s="58"/>
      <c r="Y1790" s="58"/>
      <c r="Z1790" s="58"/>
      <c r="AA1790" s="38"/>
      <c r="AB1790" s="38"/>
      <c r="AC1790" s="58"/>
      <c r="AD1790" s="58"/>
      <c r="AE1790" s="58"/>
      <c r="AF1790" s="58"/>
      <c r="AG1790" s="58"/>
      <c r="AH1790" s="58"/>
      <c r="AI1790" s="58"/>
      <c r="AJ1790" s="58"/>
      <c r="AK1790" s="58"/>
      <c r="AL1790" s="58"/>
      <c r="AM1790" s="58"/>
      <c r="AN1790" s="58"/>
      <c r="AO1790" s="58"/>
      <c r="AP1790" s="58"/>
      <c r="AQ1790" s="58"/>
      <c r="AR1790" s="58"/>
      <c r="AS1790" s="58"/>
      <c r="AT1790" s="58"/>
      <c r="AU1790" s="58"/>
      <c r="AV1790" s="58"/>
      <c r="AW1790" s="58"/>
    </row>
    <row r="1791" spans="2:49">
      <c r="B1791" s="58"/>
      <c r="C1791" s="58"/>
      <c r="D1791" s="58"/>
      <c r="E1791" s="58"/>
      <c r="F1791" s="58"/>
      <c r="G1791" s="58"/>
      <c r="H1791" s="58"/>
      <c r="I1791" s="58"/>
      <c r="J1791" s="58"/>
      <c r="K1791" s="58"/>
      <c r="L1791" s="58"/>
      <c r="M1791" s="58"/>
      <c r="N1791" s="58"/>
      <c r="O1791" s="58"/>
      <c r="P1791" s="58"/>
      <c r="Q1791" s="58"/>
      <c r="R1791" s="58"/>
      <c r="S1791" s="58"/>
      <c r="T1791" s="58"/>
      <c r="U1791" s="58"/>
      <c r="V1791" s="58"/>
      <c r="W1791" s="58"/>
      <c r="X1791" s="58"/>
      <c r="Y1791" s="58"/>
      <c r="Z1791" s="58"/>
      <c r="AA1791" s="38"/>
      <c r="AB1791" s="38"/>
      <c r="AC1791" s="58"/>
      <c r="AD1791" s="58"/>
      <c r="AE1791" s="58"/>
      <c r="AF1791" s="58"/>
      <c r="AG1791" s="58"/>
      <c r="AH1791" s="58"/>
      <c r="AI1791" s="58"/>
      <c r="AJ1791" s="58"/>
      <c r="AK1791" s="58"/>
      <c r="AL1791" s="58"/>
      <c r="AM1791" s="58"/>
      <c r="AN1791" s="58"/>
      <c r="AO1791" s="58"/>
      <c r="AP1791" s="58"/>
      <c r="AQ1791" s="58"/>
      <c r="AR1791" s="58"/>
      <c r="AS1791" s="58"/>
      <c r="AT1791" s="58"/>
      <c r="AU1791" s="58"/>
      <c r="AV1791" s="58"/>
      <c r="AW1791" s="58"/>
    </row>
    <row r="1792" spans="2:49">
      <c r="B1792" s="58"/>
      <c r="C1792" s="58"/>
      <c r="D1792" s="58"/>
      <c r="E1792" s="58"/>
      <c r="F1792" s="58"/>
      <c r="G1792" s="58"/>
      <c r="H1792" s="58"/>
      <c r="I1792" s="58"/>
      <c r="J1792" s="58"/>
      <c r="K1792" s="58"/>
      <c r="L1792" s="58"/>
      <c r="M1792" s="58"/>
      <c r="N1792" s="58"/>
      <c r="O1792" s="58"/>
      <c r="P1792" s="58"/>
      <c r="Q1792" s="58"/>
      <c r="R1792" s="58"/>
      <c r="S1792" s="58"/>
      <c r="T1792" s="58"/>
      <c r="U1792" s="58"/>
      <c r="V1792" s="58"/>
      <c r="W1792" s="58"/>
      <c r="X1792" s="58"/>
      <c r="Y1792" s="58"/>
      <c r="Z1792" s="58"/>
      <c r="AA1792" s="38"/>
      <c r="AB1792" s="38"/>
      <c r="AC1792" s="58"/>
      <c r="AD1792" s="58"/>
      <c r="AE1792" s="58"/>
      <c r="AF1792" s="58"/>
      <c r="AG1792" s="58"/>
      <c r="AH1792" s="58"/>
      <c r="AI1792" s="58"/>
      <c r="AJ1792" s="58"/>
      <c r="AK1792" s="58"/>
      <c r="AL1792" s="58"/>
      <c r="AM1792" s="58"/>
      <c r="AN1792" s="58"/>
      <c r="AO1792" s="58"/>
      <c r="AP1792" s="58"/>
      <c r="AQ1792" s="58"/>
      <c r="AR1792" s="58"/>
      <c r="AS1792" s="58"/>
      <c r="AT1792" s="58"/>
      <c r="AU1792" s="58"/>
      <c r="AV1792" s="58"/>
      <c r="AW1792" s="58"/>
    </row>
    <row r="1793" spans="2:49">
      <c r="B1793" s="58"/>
      <c r="C1793" s="58"/>
      <c r="D1793" s="58"/>
      <c r="E1793" s="58"/>
      <c r="F1793" s="58"/>
      <c r="G1793" s="58"/>
      <c r="H1793" s="58"/>
      <c r="I1793" s="58"/>
      <c r="J1793" s="58"/>
      <c r="K1793" s="58"/>
      <c r="L1793" s="58"/>
      <c r="M1793" s="58"/>
      <c r="N1793" s="58"/>
      <c r="O1793" s="58"/>
      <c r="P1793" s="58"/>
      <c r="Q1793" s="58"/>
      <c r="R1793" s="58"/>
      <c r="S1793" s="58"/>
      <c r="T1793" s="58"/>
      <c r="U1793" s="58"/>
      <c r="V1793" s="58"/>
      <c r="W1793" s="58"/>
      <c r="X1793" s="58"/>
      <c r="Y1793" s="58"/>
      <c r="Z1793" s="58"/>
      <c r="AA1793" s="38"/>
      <c r="AB1793" s="38"/>
      <c r="AC1793" s="58"/>
      <c r="AD1793" s="58"/>
      <c r="AE1793" s="58"/>
      <c r="AF1793" s="58"/>
      <c r="AG1793" s="58"/>
      <c r="AH1793" s="58"/>
      <c r="AI1793" s="58"/>
      <c r="AJ1793" s="58"/>
      <c r="AK1793" s="58"/>
      <c r="AL1793" s="58"/>
      <c r="AM1793" s="58"/>
      <c r="AN1793" s="58"/>
      <c r="AO1793" s="58"/>
      <c r="AP1793" s="58"/>
      <c r="AQ1793" s="58"/>
      <c r="AR1793" s="58"/>
      <c r="AS1793" s="58"/>
      <c r="AT1793" s="58"/>
      <c r="AU1793" s="58"/>
      <c r="AV1793" s="58"/>
      <c r="AW1793" s="58"/>
    </row>
    <row r="1794" spans="2:49">
      <c r="B1794" s="58"/>
      <c r="C1794" s="58"/>
      <c r="D1794" s="58"/>
      <c r="E1794" s="58"/>
      <c r="F1794" s="58"/>
      <c r="G1794" s="58"/>
      <c r="H1794" s="58"/>
      <c r="I1794" s="58"/>
      <c r="J1794" s="58"/>
      <c r="K1794" s="58"/>
      <c r="L1794" s="58"/>
      <c r="M1794" s="58"/>
      <c r="N1794" s="58"/>
      <c r="O1794" s="58"/>
      <c r="P1794" s="58"/>
      <c r="Q1794" s="58"/>
      <c r="R1794" s="58"/>
      <c r="S1794" s="58"/>
      <c r="T1794" s="58"/>
      <c r="U1794" s="58"/>
      <c r="V1794" s="58"/>
      <c r="W1794" s="58"/>
      <c r="X1794" s="58"/>
      <c r="Y1794" s="58"/>
      <c r="Z1794" s="58"/>
      <c r="AA1794" s="38"/>
      <c r="AB1794" s="38"/>
      <c r="AC1794" s="58"/>
      <c r="AD1794" s="58"/>
      <c r="AE1794" s="58"/>
      <c r="AF1794" s="58"/>
      <c r="AG1794" s="58"/>
      <c r="AH1794" s="58"/>
      <c r="AI1794" s="58"/>
      <c r="AJ1794" s="58"/>
      <c r="AK1794" s="58"/>
      <c r="AL1794" s="58"/>
      <c r="AM1794" s="58"/>
      <c r="AN1794" s="58"/>
      <c r="AO1794" s="58"/>
      <c r="AP1794" s="58"/>
      <c r="AQ1794" s="58"/>
      <c r="AR1794" s="58"/>
      <c r="AS1794" s="58"/>
      <c r="AT1794" s="58"/>
      <c r="AU1794" s="58"/>
      <c r="AV1794" s="58"/>
      <c r="AW1794" s="58"/>
    </row>
    <row r="1795" spans="2:49">
      <c r="B1795" s="58"/>
      <c r="C1795" s="58"/>
      <c r="D1795" s="58"/>
      <c r="E1795" s="58"/>
      <c r="F1795" s="58"/>
      <c r="G1795" s="58"/>
      <c r="H1795" s="58"/>
      <c r="I1795" s="58"/>
      <c r="J1795" s="58"/>
      <c r="K1795" s="58"/>
      <c r="L1795" s="58"/>
      <c r="M1795" s="58"/>
      <c r="N1795" s="58"/>
      <c r="O1795" s="58"/>
      <c r="P1795" s="58"/>
      <c r="Q1795" s="58"/>
      <c r="R1795" s="58"/>
      <c r="S1795" s="58"/>
      <c r="T1795" s="58"/>
      <c r="U1795" s="58"/>
      <c r="V1795" s="58"/>
      <c r="W1795" s="58"/>
      <c r="X1795" s="58"/>
      <c r="Y1795" s="58"/>
      <c r="Z1795" s="58"/>
      <c r="AA1795" s="38"/>
      <c r="AB1795" s="38"/>
      <c r="AC1795" s="58"/>
      <c r="AD1795" s="58"/>
      <c r="AE1795" s="58"/>
      <c r="AF1795" s="58"/>
      <c r="AG1795" s="58"/>
      <c r="AH1795" s="58"/>
      <c r="AI1795" s="58"/>
      <c r="AJ1795" s="58"/>
      <c r="AK1795" s="58"/>
      <c r="AL1795" s="58"/>
      <c r="AM1795" s="58"/>
      <c r="AN1795" s="58"/>
      <c r="AO1795" s="58"/>
      <c r="AP1795" s="58"/>
      <c r="AQ1795" s="58"/>
      <c r="AR1795" s="58"/>
      <c r="AS1795" s="58"/>
      <c r="AT1795" s="58"/>
      <c r="AU1795" s="58"/>
      <c r="AV1795" s="58"/>
      <c r="AW1795" s="58"/>
    </row>
    <row r="1796" spans="2:49">
      <c r="B1796" s="58"/>
      <c r="C1796" s="58"/>
      <c r="D1796" s="58"/>
      <c r="E1796" s="58"/>
      <c r="F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  <c r="Q1796" s="58"/>
      <c r="R1796" s="58"/>
      <c r="S1796" s="58"/>
      <c r="T1796" s="58"/>
      <c r="U1796" s="58"/>
      <c r="V1796" s="58"/>
      <c r="W1796" s="58"/>
      <c r="X1796" s="58"/>
      <c r="Y1796" s="58"/>
      <c r="Z1796" s="58"/>
      <c r="AA1796" s="38"/>
      <c r="AB1796" s="38"/>
      <c r="AC1796" s="58"/>
      <c r="AD1796" s="58"/>
      <c r="AE1796" s="58"/>
      <c r="AF1796" s="58"/>
      <c r="AG1796" s="58"/>
      <c r="AH1796" s="58"/>
      <c r="AI1796" s="58"/>
      <c r="AJ1796" s="58"/>
      <c r="AK1796" s="58"/>
      <c r="AL1796" s="58"/>
      <c r="AM1796" s="58"/>
      <c r="AN1796" s="58"/>
      <c r="AO1796" s="58"/>
      <c r="AP1796" s="58"/>
      <c r="AQ1796" s="58"/>
      <c r="AR1796" s="58"/>
      <c r="AS1796" s="58"/>
      <c r="AT1796" s="58"/>
      <c r="AU1796" s="58"/>
      <c r="AV1796" s="58"/>
      <c r="AW1796" s="58"/>
    </row>
    <row r="1797" spans="2:49">
      <c r="B1797" s="58"/>
      <c r="C1797" s="58"/>
      <c r="D1797" s="58"/>
      <c r="E1797" s="58"/>
      <c r="F1797" s="58"/>
      <c r="G1797" s="58"/>
      <c r="H1797" s="58"/>
      <c r="I1797" s="58"/>
      <c r="J1797" s="58"/>
      <c r="K1797" s="58"/>
      <c r="L1797" s="58"/>
      <c r="M1797" s="58"/>
      <c r="N1797" s="58"/>
      <c r="O1797" s="58"/>
      <c r="P1797" s="58"/>
      <c r="Q1797" s="58"/>
      <c r="R1797" s="58"/>
      <c r="S1797" s="58"/>
      <c r="T1797" s="58"/>
      <c r="U1797" s="58"/>
      <c r="V1797" s="58"/>
      <c r="W1797" s="58"/>
      <c r="X1797" s="58"/>
      <c r="Y1797" s="58"/>
      <c r="Z1797" s="58"/>
      <c r="AA1797" s="38"/>
      <c r="AB1797" s="38"/>
      <c r="AC1797" s="58"/>
      <c r="AD1797" s="58"/>
      <c r="AE1797" s="58"/>
      <c r="AF1797" s="58"/>
      <c r="AG1797" s="58"/>
      <c r="AH1797" s="58"/>
      <c r="AI1797" s="58"/>
      <c r="AJ1797" s="58"/>
      <c r="AK1797" s="58"/>
      <c r="AL1797" s="58"/>
      <c r="AM1797" s="58"/>
      <c r="AN1797" s="58"/>
      <c r="AO1797" s="58"/>
      <c r="AP1797" s="58"/>
      <c r="AQ1797" s="58"/>
      <c r="AR1797" s="58"/>
      <c r="AS1797" s="58"/>
      <c r="AT1797" s="58"/>
      <c r="AU1797" s="58"/>
      <c r="AV1797" s="58"/>
      <c r="AW1797" s="58"/>
    </row>
    <row r="1798" spans="2:49">
      <c r="B1798" s="58"/>
      <c r="C1798" s="58"/>
      <c r="D1798" s="58"/>
      <c r="E1798" s="58"/>
      <c r="F1798" s="58"/>
      <c r="G1798" s="58"/>
      <c r="H1798" s="58"/>
      <c r="I1798" s="58"/>
      <c r="J1798" s="58"/>
      <c r="K1798" s="58"/>
      <c r="L1798" s="58"/>
      <c r="M1798" s="58"/>
      <c r="N1798" s="58"/>
      <c r="O1798" s="58"/>
      <c r="P1798" s="58"/>
      <c r="Q1798" s="58"/>
      <c r="R1798" s="58"/>
      <c r="S1798" s="58"/>
      <c r="T1798" s="58"/>
      <c r="U1798" s="58"/>
      <c r="V1798" s="58"/>
      <c r="W1798" s="58"/>
      <c r="X1798" s="58"/>
      <c r="Y1798" s="58"/>
      <c r="Z1798" s="58"/>
      <c r="AA1798" s="38"/>
      <c r="AB1798" s="38"/>
      <c r="AC1798" s="58"/>
      <c r="AD1798" s="58"/>
      <c r="AE1798" s="58"/>
      <c r="AF1798" s="58"/>
      <c r="AG1798" s="58"/>
      <c r="AH1798" s="58"/>
      <c r="AI1798" s="58"/>
      <c r="AJ1798" s="58"/>
      <c r="AK1798" s="58"/>
      <c r="AL1798" s="58"/>
      <c r="AM1798" s="58"/>
      <c r="AN1798" s="58"/>
      <c r="AO1798" s="58"/>
      <c r="AP1798" s="58"/>
      <c r="AQ1798" s="58"/>
      <c r="AR1798" s="58"/>
      <c r="AS1798" s="58"/>
      <c r="AT1798" s="58"/>
      <c r="AU1798" s="58"/>
      <c r="AV1798" s="58"/>
      <c r="AW1798" s="58"/>
    </row>
    <row r="1799" spans="2:49">
      <c r="B1799" s="58"/>
      <c r="C1799" s="58"/>
      <c r="D1799" s="58"/>
      <c r="E1799" s="58"/>
      <c r="F1799" s="58"/>
      <c r="G1799" s="58"/>
      <c r="H1799" s="58"/>
      <c r="I1799" s="58"/>
      <c r="J1799" s="58"/>
      <c r="K1799" s="58"/>
      <c r="L1799" s="58"/>
      <c r="M1799" s="58"/>
      <c r="N1799" s="58"/>
      <c r="O1799" s="58"/>
      <c r="P1799" s="58"/>
      <c r="Q1799" s="58"/>
      <c r="R1799" s="58"/>
      <c r="S1799" s="58"/>
      <c r="T1799" s="58"/>
      <c r="U1799" s="58"/>
      <c r="V1799" s="58"/>
      <c r="W1799" s="58"/>
      <c r="X1799" s="58"/>
      <c r="Y1799" s="58"/>
      <c r="Z1799" s="58"/>
      <c r="AA1799" s="38"/>
      <c r="AB1799" s="38"/>
      <c r="AC1799" s="58"/>
      <c r="AD1799" s="58"/>
      <c r="AE1799" s="58"/>
      <c r="AF1799" s="58"/>
      <c r="AG1799" s="58"/>
      <c r="AH1799" s="58"/>
      <c r="AI1799" s="58"/>
      <c r="AJ1799" s="58"/>
      <c r="AK1799" s="58"/>
      <c r="AL1799" s="58"/>
      <c r="AM1799" s="58"/>
      <c r="AN1799" s="58"/>
      <c r="AO1799" s="58"/>
      <c r="AP1799" s="58"/>
      <c r="AQ1799" s="58"/>
      <c r="AR1799" s="58"/>
      <c r="AS1799" s="58"/>
      <c r="AT1799" s="58"/>
      <c r="AU1799" s="58"/>
      <c r="AV1799" s="58"/>
      <c r="AW1799" s="58"/>
    </row>
    <row r="1800" spans="2:49">
      <c r="B1800" s="58"/>
      <c r="C1800" s="58"/>
      <c r="D1800" s="58"/>
      <c r="E1800" s="58"/>
      <c r="F1800" s="58"/>
      <c r="G1800" s="58"/>
      <c r="H1800" s="58"/>
      <c r="I1800" s="58"/>
      <c r="J1800" s="58"/>
      <c r="K1800" s="58"/>
      <c r="L1800" s="58"/>
      <c r="M1800" s="58"/>
      <c r="N1800" s="58"/>
      <c r="O1800" s="58"/>
      <c r="P1800" s="58"/>
      <c r="Q1800" s="58"/>
      <c r="R1800" s="58"/>
      <c r="S1800" s="58"/>
      <c r="T1800" s="58"/>
      <c r="U1800" s="58"/>
      <c r="V1800" s="58"/>
      <c r="W1800" s="58"/>
      <c r="X1800" s="58"/>
      <c r="Y1800" s="58"/>
      <c r="Z1800" s="58"/>
      <c r="AA1800" s="38"/>
      <c r="AB1800" s="38"/>
      <c r="AC1800" s="58"/>
      <c r="AD1800" s="58"/>
      <c r="AE1800" s="58"/>
      <c r="AF1800" s="58"/>
      <c r="AG1800" s="58"/>
      <c r="AH1800" s="58"/>
      <c r="AI1800" s="58"/>
      <c r="AJ1800" s="58"/>
      <c r="AK1800" s="58"/>
      <c r="AL1800" s="58"/>
      <c r="AM1800" s="58"/>
      <c r="AN1800" s="58"/>
      <c r="AO1800" s="58"/>
      <c r="AP1800" s="58"/>
      <c r="AQ1800" s="58"/>
      <c r="AR1800" s="58"/>
      <c r="AS1800" s="58"/>
      <c r="AT1800" s="58"/>
      <c r="AU1800" s="58"/>
      <c r="AV1800" s="58"/>
      <c r="AW1800" s="58"/>
    </row>
    <row r="1801" spans="2:49">
      <c r="B1801" s="58"/>
      <c r="C1801" s="58"/>
      <c r="D1801" s="58"/>
      <c r="E1801" s="58"/>
      <c r="F1801" s="58"/>
      <c r="G1801" s="58"/>
      <c r="H1801" s="58"/>
      <c r="I1801" s="58"/>
      <c r="J1801" s="58"/>
      <c r="K1801" s="58"/>
      <c r="L1801" s="58"/>
      <c r="M1801" s="58"/>
      <c r="N1801" s="58"/>
      <c r="O1801" s="58"/>
      <c r="P1801" s="58"/>
      <c r="Q1801" s="58"/>
      <c r="R1801" s="58"/>
      <c r="S1801" s="58"/>
      <c r="T1801" s="58"/>
      <c r="U1801" s="58"/>
      <c r="V1801" s="58"/>
      <c r="W1801" s="58"/>
      <c r="X1801" s="58"/>
      <c r="Y1801" s="58"/>
      <c r="Z1801" s="58"/>
      <c r="AA1801" s="38"/>
      <c r="AB1801" s="38"/>
      <c r="AC1801" s="58"/>
      <c r="AD1801" s="58"/>
      <c r="AE1801" s="58"/>
      <c r="AF1801" s="58"/>
      <c r="AG1801" s="58"/>
      <c r="AH1801" s="58"/>
      <c r="AI1801" s="58"/>
      <c r="AJ1801" s="58"/>
      <c r="AK1801" s="58"/>
      <c r="AL1801" s="58"/>
      <c r="AM1801" s="58"/>
      <c r="AN1801" s="58"/>
      <c r="AO1801" s="58"/>
      <c r="AP1801" s="58"/>
      <c r="AQ1801" s="58"/>
      <c r="AR1801" s="58"/>
      <c r="AS1801" s="58"/>
      <c r="AT1801" s="58"/>
      <c r="AU1801" s="58"/>
      <c r="AV1801" s="58"/>
      <c r="AW1801" s="58"/>
    </row>
    <row r="1802" spans="2:49">
      <c r="B1802" s="58"/>
      <c r="C1802" s="58"/>
      <c r="D1802" s="58"/>
      <c r="E1802" s="58"/>
      <c r="F1802" s="58"/>
      <c r="G1802" s="58"/>
      <c r="H1802" s="58"/>
      <c r="I1802" s="58"/>
      <c r="J1802" s="58"/>
      <c r="K1802" s="58"/>
      <c r="L1802" s="58"/>
      <c r="M1802" s="58"/>
      <c r="N1802" s="58"/>
      <c r="O1802" s="58"/>
      <c r="P1802" s="58"/>
      <c r="Q1802" s="58"/>
      <c r="R1802" s="58"/>
      <c r="S1802" s="58"/>
      <c r="T1802" s="58"/>
      <c r="U1802" s="58"/>
      <c r="V1802" s="58"/>
      <c r="W1802" s="58"/>
      <c r="X1802" s="58"/>
      <c r="Y1802" s="58"/>
      <c r="Z1802" s="58"/>
      <c r="AA1802" s="38"/>
      <c r="AB1802" s="38"/>
      <c r="AC1802" s="58"/>
      <c r="AD1802" s="58"/>
      <c r="AE1802" s="58"/>
      <c r="AF1802" s="58"/>
      <c r="AG1802" s="58"/>
      <c r="AH1802" s="58"/>
      <c r="AI1802" s="58"/>
      <c r="AJ1802" s="58"/>
      <c r="AK1802" s="58"/>
      <c r="AL1802" s="58"/>
      <c r="AM1802" s="58"/>
      <c r="AN1802" s="58"/>
      <c r="AO1802" s="58"/>
      <c r="AP1802" s="58"/>
      <c r="AQ1802" s="58"/>
      <c r="AR1802" s="58"/>
      <c r="AS1802" s="58"/>
      <c r="AT1802" s="58"/>
      <c r="AU1802" s="58"/>
      <c r="AV1802" s="58"/>
      <c r="AW1802" s="58"/>
    </row>
    <row r="1803" spans="2:49">
      <c r="B1803" s="58"/>
      <c r="C1803" s="58"/>
      <c r="D1803" s="58"/>
      <c r="E1803" s="58"/>
      <c r="F1803" s="58"/>
      <c r="G1803" s="58"/>
      <c r="H1803" s="58"/>
      <c r="I1803" s="58"/>
      <c r="J1803" s="58"/>
      <c r="K1803" s="58"/>
      <c r="L1803" s="58"/>
      <c r="M1803" s="58"/>
      <c r="N1803" s="58"/>
      <c r="O1803" s="58"/>
      <c r="P1803" s="58"/>
      <c r="Q1803" s="58"/>
      <c r="R1803" s="58"/>
      <c r="S1803" s="58"/>
      <c r="T1803" s="58"/>
      <c r="U1803" s="58"/>
      <c r="V1803" s="58"/>
      <c r="W1803" s="58"/>
      <c r="X1803" s="58"/>
      <c r="Y1803" s="58"/>
      <c r="Z1803" s="58"/>
      <c r="AA1803" s="38"/>
      <c r="AB1803" s="38"/>
      <c r="AC1803" s="58"/>
      <c r="AD1803" s="58"/>
      <c r="AE1803" s="58"/>
      <c r="AF1803" s="58"/>
      <c r="AG1803" s="58"/>
      <c r="AH1803" s="58"/>
      <c r="AI1803" s="58"/>
      <c r="AJ1803" s="58"/>
      <c r="AK1803" s="58"/>
      <c r="AL1803" s="58"/>
      <c r="AM1803" s="58"/>
      <c r="AN1803" s="58"/>
      <c r="AO1803" s="58"/>
      <c r="AP1803" s="58"/>
      <c r="AQ1803" s="58"/>
      <c r="AR1803" s="58"/>
      <c r="AS1803" s="58"/>
      <c r="AT1803" s="58"/>
      <c r="AU1803" s="58"/>
      <c r="AV1803" s="58"/>
      <c r="AW1803" s="58"/>
    </row>
    <row r="1804" spans="2:49">
      <c r="B1804" s="58"/>
      <c r="C1804" s="58"/>
      <c r="D1804" s="58"/>
      <c r="E1804" s="58"/>
      <c r="F1804" s="58"/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  <c r="Q1804" s="58"/>
      <c r="R1804" s="58"/>
      <c r="S1804" s="58"/>
      <c r="T1804" s="58"/>
      <c r="U1804" s="58"/>
      <c r="V1804" s="58"/>
      <c r="W1804" s="58"/>
      <c r="X1804" s="58"/>
      <c r="Y1804" s="58"/>
      <c r="Z1804" s="58"/>
      <c r="AA1804" s="38"/>
      <c r="AB1804" s="38"/>
      <c r="AC1804" s="58"/>
      <c r="AD1804" s="58"/>
      <c r="AE1804" s="58"/>
      <c r="AF1804" s="58"/>
      <c r="AG1804" s="58"/>
      <c r="AH1804" s="58"/>
      <c r="AI1804" s="58"/>
      <c r="AJ1804" s="58"/>
      <c r="AK1804" s="58"/>
      <c r="AL1804" s="58"/>
      <c r="AM1804" s="58"/>
      <c r="AN1804" s="58"/>
      <c r="AO1804" s="58"/>
      <c r="AP1804" s="58"/>
      <c r="AQ1804" s="58"/>
      <c r="AR1804" s="58"/>
      <c r="AS1804" s="58"/>
      <c r="AT1804" s="58"/>
      <c r="AU1804" s="58"/>
      <c r="AV1804" s="58"/>
      <c r="AW1804" s="58"/>
    </row>
    <row r="1805" spans="2:49">
      <c r="B1805" s="58"/>
      <c r="C1805" s="58"/>
      <c r="D1805" s="58"/>
      <c r="E1805" s="58"/>
      <c r="F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  <c r="Q1805" s="58"/>
      <c r="R1805" s="58"/>
      <c r="S1805" s="58"/>
      <c r="T1805" s="58"/>
      <c r="U1805" s="58"/>
      <c r="V1805" s="58"/>
      <c r="W1805" s="58"/>
      <c r="X1805" s="58"/>
      <c r="Y1805" s="58"/>
      <c r="Z1805" s="58"/>
      <c r="AA1805" s="38"/>
      <c r="AB1805" s="38"/>
      <c r="AC1805" s="58"/>
      <c r="AD1805" s="58"/>
      <c r="AE1805" s="58"/>
      <c r="AF1805" s="58"/>
      <c r="AG1805" s="58"/>
      <c r="AH1805" s="58"/>
      <c r="AI1805" s="58"/>
      <c r="AJ1805" s="58"/>
      <c r="AK1805" s="58"/>
      <c r="AL1805" s="58"/>
      <c r="AM1805" s="58"/>
      <c r="AN1805" s="58"/>
      <c r="AO1805" s="58"/>
      <c r="AP1805" s="58"/>
      <c r="AQ1805" s="58"/>
      <c r="AR1805" s="58"/>
      <c r="AS1805" s="58"/>
      <c r="AT1805" s="58"/>
      <c r="AU1805" s="58"/>
      <c r="AV1805" s="58"/>
      <c r="AW1805" s="58"/>
    </row>
    <row r="1806" spans="2:49">
      <c r="B1806" s="58"/>
      <c r="C1806" s="58"/>
      <c r="D1806" s="58"/>
      <c r="E1806" s="58"/>
      <c r="F1806" s="58"/>
      <c r="G1806" s="58"/>
      <c r="H1806" s="58"/>
      <c r="I1806" s="58"/>
      <c r="J1806" s="58"/>
      <c r="K1806" s="58"/>
      <c r="L1806" s="58"/>
      <c r="M1806" s="58"/>
      <c r="N1806" s="58"/>
      <c r="O1806" s="58"/>
      <c r="P1806" s="58"/>
      <c r="Q1806" s="58"/>
      <c r="R1806" s="58"/>
      <c r="S1806" s="58"/>
      <c r="T1806" s="58"/>
      <c r="U1806" s="58"/>
      <c r="V1806" s="58"/>
      <c r="W1806" s="58"/>
      <c r="X1806" s="58"/>
      <c r="Y1806" s="58"/>
      <c r="Z1806" s="58"/>
      <c r="AA1806" s="38"/>
      <c r="AB1806" s="38"/>
      <c r="AC1806" s="58"/>
      <c r="AD1806" s="58"/>
      <c r="AE1806" s="58"/>
      <c r="AF1806" s="58"/>
      <c r="AG1806" s="58"/>
      <c r="AH1806" s="58"/>
      <c r="AI1806" s="58"/>
      <c r="AJ1806" s="58"/>
      <c r="AK1806" s="58"/>
      <c r="AL1806" s="58"/>
      <c r="AM1806" s="58"/>
      <c r="AN1806" s="58"/>
      <c r="AO1806" s="58"/>
      <c r="AP1806" s="58"/>
      <c r="AQ1806" s="58"/>
      <c r="AR1806" s="58"/>
      <c r="AS1806" s="58"/>
      <c r="AT1806" s="58"/>
      <c r="AU1806" s="58"/>
      <c r="AV1806" s="58"/>
      <c r="AW1806" s="58"/>
    </row>
    <row r="1807" spans="2:49">
      <c r="B1807" s="58"/>
      <c r="C1807" s="58"/>
      <c r="D1807" s="58"/>
      <c r="E1807" s="58"/>
      <c r="F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  <c r="Q1807" s="58"/>
      <c r="R1807" s="58"/>
      <c r="S1807" s="58"/>
      <c r="T1807" s="58"/>
      <c r="U1807" s="58"/>
      <c r="V1807" s="58"/>
      <c r="W1807" s="58"/>
      <c r="X1807" s="58"/>
      <c r="Y1807" s="58"/>
      <c r="Z1807" s="58"/>
      <c r="AA1807" s="38"/>
      <c r="AB1807" s="38"/>
      <c r="AC1807" s="58"/>
      <c r="AD1807" s="58"/>
      <c r="AE1807" s="58"/>
      <c r="AF1807" s="58"/>
      <c r="AG1807" s="58"/>
      <c r="AH1807" s="58"/>
      <c r="AI1807" s="58"/>
      <c r="AJ1807" s="58"/>
      <c r="AK1807" s="58"/>
      <c r="AL1807" s="58"/>
      <c r="AM1807" s="58"/>
      <c r="AN1807" s="58"/>
      <c r="AO1807" s="58"/>
      <c r="AP1807" s="58"/>
      <c r="AQ1807" s="58"/>
      <c r="AR1807" s="58"/>
      <c r="AS1807" s="58"/>
      <c r="AT1807" s="58"/>
      <c r="AU1807" s="58"/>
      <c r="AV1807" s="58"/>
      <c r="AW1807" s="58"/>
    </row>
    <row r="1808" spans="2:49">
      <c r="B1808" s="58"/>
      <c r="C1808" s="58"/>
      <c r="D1808" s="58"/>
      <c r="E1808" s="58"/>
      <c r="F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  <c r="Q1808" s="58"/>
      <c r="R1808" s="58"/>
      <c r="S1808" s="58"/>
      <c r="T1808" s="58"/>
      <c r="U1808" s="58"/>
      <c r="V1808" s="58"/>
      <c r="W1808" s="58"/>
      <c r="X1808" s="58"/>
      <c r="Y1808" s="58"/>
      <c r="Z1808" s="58"/>
      <c r="AA1808" s="38"/>
      <c r="AB1808" s="38"/>
      <c r="AC1808" s="58"/>
      <c r="AD1808" s="58"/>
      <c r="AE1808" s="58"/>
      <c r="AF1808" s="58"/>
      <c r="AG1808" s="58"/>
      <c r="AH1808" s="58"/>
      <c r="AI1808" s="58"/>
      <c r="AJ1808" s="58"/>
      <c r="AK1808" s="58"/>
      <c r="AL1808" s="58"/>
      <c r="AM1808" s="58"/>
      <c r="AN1808" s="58"/>
      <c r="AO1808" s="58"/>
      <c r="AP1808" s="58"/>
      <c r="AQ1808" s="58"/>
      <c r="AR1808" s="58"/>
      <c r="AS1808" s="58"/>
      <c r="AT1808" s="58"/>
      <c r="AU1808" s="58"/>
      <c r="AV1808" s="58"/>
      <c r="AW1808" s="58"/>
    </row>
    <row r="1809" spans="2:49">
      <c r="B1809" s="58"/>
      <c r="C1809" s="58"/>
      <c r="D1809" s="58"/>
      <c r="E1809" s="58"/>
      <c r="F1809" s="58"/>
      <c r="G1809" s="58"/>
      <c r="H1809" s="58"/>
      <c r="I1809" s="58"/>
      <c r="J1809" s="58"/>
      <c r="K1809" s="58"/>
      <c r="L1809" s="58"/>
      <c r="M1809" s="58"/>
      <c r="N1809" s="58"/>
      <c r="O1809" s="58"/>
      <c r="P1809" s="58"/>
      <c r="Q1809" s="58"/>
      <c r="R1809" s="58"/>
      <c r="S1809" s="58"/>
      <c r="T1809" s="58"/>
      <c r="U1809" s="58"/>
      <c r="V1809" s="58"/>
      <c r="W1809" s="58"/>
      <c r="X1809" s="58"/>
      <c r="Y1809" s="58"/>
      <c r="Z1809" s="58"/>
      <c r="AA1809" s="38"/>
      <c r="AB1809" s="38"/>
      <c r="AC1809" s="58"/>
      <c r="AD1809" s="58"/>
      <c r="AE1809" s="58"/>
      <c r="AF1809" s="58"/>
      <c r="AG1809" s="58"/>
      <c r="AH1809" s="58"/>
      <c r="AI1809" s="58"/>
      <c r="AJ1809" s="58"/>
      <c r="AK1809" s="58"/>
      <c r="AL1809" s="58"/>
      <c r="AM1809" s="58"/>
      <c r="AN1809" s="58"/>
      <c r="AO1809" s="58"/>
      <c r="AP1809" s="58"/>
      <c r="AQ1809" s="58"/>
      <c r="AR1809" s="58"/>
      <c r="AS1809" s="58"/>
      <c r="AT1809" s="58"/>
      <c r="AU1809" s="58"/>
      <c r="AV1809" s="58"/>
      <c r="AW1809" s="58"/>
    </row>
    <row r="1810" spans="2:49">
      <c r="B1810" s="58"/>
      <c r="C1810" s="58"/>
      <c r="D1810" s="58"/>
      <c r="E1810" s="58"/>
      <c r="F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  <c r="Q1810" s="58"/>
      <c r="R1810" s="58"/>
      <c r="S1810" s="58"/>
      <c r="T1810" s="58"/>
      <c r="U1810" s="58"/>
      <c r="V1810" s="58"/>
      <c r="W1810" s="58"/>
      <c r="X1810" s="58"/>
      <c r="Y1810" s="58"/>
      <c r="Z1810" s="58"/>
      <c r="AA1810" s="38"/>
      <c r="AB1810" s="38"/>
      <c r="AC1810" s="58"/>
      <c r="AD1810" s="58"/>
      <c r="AE1810" s="58"/>
      <c r="AF1810" s="58"/>
      <c r="AG1810" s="58"/>
      <c r="AH1810" s="58"/>
      <c r="AI1810" s="58"/>
      <c r="AJ1810" s="58"/>
      <c r="AK1810" s="58"/>
      <c r="AL1810" s="58"/>
      <c r="AM1810" s="58"/>
      <c r="AN1810" s="58"/>
      <c r="AO1810" s="58"/>
      <c r="AP1810" s="58"/>
      <c r="AQ1810" s="58"/>
      <c r="AR1810" s="58"/>
      <c r="AS1810" s="58"/>
      <c r="AT1810" s="58"/>
      <c r="AU1810" s="58"/>
      <c r="AV1810" s="58"/>
      <c r="AW1810" s="58"/>
    </row>
    <row r="1811" spans="2:49">
      <c r="B1811" s="58"/>
      <c r="C1811" s="58"/>
      <c r="D1811" s="58"/>
      <c r="E1811" s="58"/>
      <c r="F1811" s="58"/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  <c r="Q1811" s="58"/>
      <c r="R1811" s="58"/>
      <c r="S1811" s="58"/>
      <c r="T1811" s="58"/>
      <c r="U1811" s="58"/>
      <c r="V1811" s="58"/>
      <c r="W1811" s="58"/>
      <c r="X1811" s="58"/>
      <c r="Y1811" s="58"/>
      <c r="Z1811" s="58"/>
      <c r="AA1811" s="38"/>
      <c r="AB1811" s="38"/>
      <c r="AC1811" s="58"/>
      <c r="AD1811" s="58"/>
      <c r="AE1811" s="58"/>
      <c r="AF1811" s="58"/>
      <c r="AG1811" s="58"/>
      <c r="AH1811" s="58"/>
      <c r="AI1811" s="58"/>
      <c r="AJ1811" s="58"/>
      <c r="AK1811" s="58"/>
      <c r="AL1811" s="58"/>
      <c r="AM1811" s="58"/>
      <c r="AN1811" s="58"/>
      <c r="AO1811" s="58"/>
      <c r="AP1811" s="58"/>
      <c r="AQ1811" s="58"/>
      <c r="AR1811" s="58"/>
      <c r="AS1811" s="58"/>
      <c r="AT1811" s="58"/>
      <c r="AU1811" s="58"/>
      <c r="AV1811" s="58"/>
      <c r="AW1811" s="58"/>
    </row>
    <row r="1812" spans="2:49">
      <c r="B1812" s="58"/>
      <c r="C1812" s="58"/>
      <c r="D1812" s="58"/>
      <c r="E1812" s="58"/>
      <c r="F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  <c r="Q1812" s="58"/>
      <c r="R1812" s="58"/>
      <c r="S1812" s="58"/>
      <c r="T1812" s="58"/>
      <c r="U1812" s="58"/>
      <c r="V1812" s="58"/>
      <c r="W1812" s="58"/>
      <c r="X1812" s="58"/>
      <c r="Y1812" s="58"/>
      <c r="Z1812" s="58"/>
      <c r="AA1812" s="38"/>
      <c r="AB1812" s="38"/>
      <c r="AC1812" s="58"/>
      <c r="AD1812" s="58"/>
      <c r="AE1812" s="58"/>
      <c r="AF1812" s="58"/>
      <c r="AG1812" s="58"/>
      <c r="AH1812" s="58"/>
      <c r="AI1812" s="58"/>
      <c r="AJ1812" s="58"/>
      <c r="AK1812" s="58"/>
      <c r="AL1812" s="58"/>
      <c r="AM1812" s="58"/>
      <c r="AN1812" s="58"/>
      <c r="AO1812" s="58"/>
      <c r="AP1812" s="58"/>
      <c r="AQ1812" s="58"/>
      <c r="AR1812" s="58"/>
      <c r="AS1812" s="58"/>
      <c r="AT1812" s="58"/>
      <c r="AU1812" s="58"/>
      <c r="AV1812" s="58"/>
      <c r="AW1812" s="58"/>
    </row>
    <row r="1813" spans="2:49">
      <c r="B1813" s="58"/>
      <c r="C1813" s="58"/>
      <c r="D1813" s="58"/>
      <c r="E1813" s="58"/>
      <c r="F1813" s="58"/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  <c r="Q1813" s="58"/>
      <c r="R1813" s="58"/>
      <c r="S1813" s="58"/>
      <c r="T1813" s="58"/>
      <c r="U1813" s="58"/>
      <c r="V1813" s="58"/>
      <c r="W1813" s="58"/>
      <c r="X1813" s="58"/>
      <c r="Y1813" s="58"/>
      <c r="Z1813" s="58"/>
      <c r="AA1813" s="38"/>
      <c r="AB1813" s="38"/>
      <c r="AC1813" s="58"/>
      <c r="AD1813" s="58"/>
      <c r="AE1813" s="58"/>
      <c r="AF1813" s="58"/>
      <c r="AG1813" s="58"/>
      <c r="AH1813" s="58"/>
      <c r="AI1813" s="58"/>
      <c r="AJ1813" s="58"/>
      <c r="AK1813" s="58"/>
      <c r="AL1813" s="58"/>
      <c r="AM1813" s="58"/>
      <c r="AN1813" s="58"/>
      <c r="AO1813" s="58"/>
      <c r="AP1813" s="58"/>
      <c r="AQ1813" s="58"/>
      <c r="AR1813" s="58"/>
      <c r="AS1813" s="58"/>
      <c r="AT1813" s="58"/>
      <c r="AU1813" s="58"/>
      <c r="AV1813" s="58"/>
      <c r="AW1813" s="58"/>
    </row>
    <row r="1814" spans="2:49">
      <c r="B1814" s="58"/>
      <c r="C1814" s="58"/>
      <c r="D1814" s="58"/>
      <c r="E1814" s="58"/>
      <c r="F1814" s="58"/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  <c r="Q1814" s="58"/>
      <c r="R1814" s="58"/>
      <c r="S1814" s="58"/>
      <c r="T1814" s="58"/>
      <c r="U1814" s="58"/>
      <c r="V1814" s="58"/>
      <c r="W1814" s="58"/>
      <c r="X1814" s="58"/>
      <c r="Y1814" s="58"/>
      <c r="Z1814" s="58"/>
      <c r="AA1814" s="38"/>
      <c r="AB1814" s="38"/>
      <c r="AC1814" s="58"/>
      <c r="AD1814" s="58"/>
      <c r="AE1814" s="58"/>
      <c r="AF1814" s="58"/>
      <c r="AG1814" s="58"/>
      <c r="AH1814" s="58"/>
      <c r="AI1814" s="58"/>
      <c r="AJ1814" s="58"/>
      <c r="AK1814" s="58"/>
      <c r="AL1814" s="58"/>
      <c r="AM1814" s="58"/>
      <c r="AN1814" s="58"/>
      <c r="AO1814" s="58"/>
      <c r="AP1814" s="58"/>
      <c r="AQ1814" s="58"/>
      <c r="AR1814" s="58"/>
      <c r="AS1814" s="58"/>
      <c r="AT1814" s="58"/>
      <c r="AU1814" s="58"/>
      <c r="AV1814" s="58"/>
      <c r="AW1814" s="58"/>
    </row>
    <row r="1815" spans="2:49">
      <c r="B1815" s="58"/>
      <c r="C1815" s="58"/>
      <c r="D1815" s="58"/>
      <c r="E1815" s="58"/>
      <c r="F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  <c r="Q1815" s="58"/>
      <c r="R1815" s="58"/>
      <c r="S1815" s="58"/>
      <c r="T1815" s="58"/>
      <c r="U1815" s="58"/>
      <c r="V1815" s="58"/>
      <c r="W1815" s="58"/>
      <c r="X1815" s="58"/>
      <c r="Y1815" s="58"/>
      <c r="Z1815" s="58"/>
      <c r="AA1815" s="38"/>
      <c r="AB1815" s="38"/>
      <c r="AC1815" s="58"/>
      <c r="AD1815" s="58"/>
      <c r="AE1815" s="58"/>
      <c r="AF1815" s="58"/>
      <c r="AG1815" s="58"/>
      <c r="AH1815" s="58"/>
      <c r="AI1815" s="58"/>
      <c r="AJ1815" s="58"/>
      <c r="AK1815" s="58"/>
      <c r="AL1815" s="58"/>
      <c r="AM1815" s="58"/>
      <c r="AN1815" s="58"/>
      <c r="AO1815" s="58"/>
      <c r="AP1815" s="58"/>
      <c r="AQ1815" s="58"/>
      <c r="AR1815" s="58"/>
      <c r="AS1815" s="58"/>
      <c r="AT1815" s="58"/>
      <c r="AU1815" s="58"/>
      <c r="AV1815" s="58"/>
      <c r="AW1815" s="58"/>
    </row>
    <row r="1816" spans="2:49">
      <c r="B1816" s="58"/>
      <c r="C1816" s="58"/>
      <c r="D1816" s="58"/>
      <c r="E1816" s="58"/>
      <c r="F1816" s="58"/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  <c r="Q1816" s="58"/>
      <c r="R1816" s="58"/>
      <c r="S1816" s="58"/>
      <c r="T1816" s="58"/>
      <c r="U1816" s="58"/>
      <c r="V1816" s="58"/>
      <c r="W1816" s="58"/>
      <c r="X1816" s="58"/>
      <c r="Y1816" s="58"/>
      <c r="Z1816" s="58"/>
      <c r="AA1816" s="38"/>
      <c r="AB1816" s="38"/>
      <c r="AC1816" s="58"/>
      <c r="AD1816" s="58"/>
      <c r="AE1816" s="58"/>
      <c r="AF1816" s="58"/>
      <c r="AG1816" s="58"/>
      <c r="AH1816" s="58"/>
      <c r="AI1816" s="58"/>
      <c r="AJ1816" s="58"/>
      <c r="AK1816" s="58"/>
      <c r="AL1816" s="58"/>
      <c r="AM1816" s="58"/>
      <c r="AN1816" s="58"/>
      <c r="AO1816" s="58"/>
      <c r="AP1816" s="58"/>
      <c r="AQ1816" s="58"/>
      <c r="AR1816" s="58"/>
      <c r="AS1816" s="58"/>
      <c r="AT1816" s="58"/>
      <c r="AU1816" s="58"/>
      <c r="AV1816" s="58"/>
      <c r="AW1816" s="58"/>
    </row>
    <row r="1817" spans="2:49">
      <c r="B1817" s="58"/>
      <c r="C1817" s="58"/>
      <c r="D1817" s="58"/>
      <c r="E1817" s="58"/>
      <c r="F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  <c r="Q1817" s="58"/>
      <c r="R1817" s="58"/>
      <c r="S1817" s="58"/>
      <c r="T1817" s="58"/>
      <c r="U1817" s="58"/>
      <c r="V1817" s="58"/>
      <c r="W1817" s="58"/>
      <c r="X1817" s="58"/>
      <c r="Y1817" s="58"/>
      <c r="Z1817" s="58"/>
      <c r="AA1817" s="38"/>
      <c r="AB1817" s="38"/>
      <c r="AC1817" s="58"/>
      <c r="AD1817" s="58"/>
      <c r="AE1817" s="58"/>
      <c r="AF1817" s="58"/>
      <c r="AG1817" s="58"/>
      <c r="AH1817" s="58"/>
      <c r="AI1817" s="58"/>
      <c r="AJ1817" s="58"/>
      <c r="AK1817" s="58"/>
      <c r="AL1817" s="58"/>
      <c r="AM1817" s="58"/>
      <c r="AN1817" s="58"/>
      <c r="AO1817" s="58"/>
      <c r="AP1817" s="58"/>
      <c r="AQ1817" s="58"/>
      <c r="AR1817" s="58"/>
      <c r="AS1817" s="58"/>
      <c r="AT1817" s="58"/>
      <c r="AU1817" s="58"/>
      <c r="AV1817" s="58"/>
      <c r="AW1817" s="58"/>
    </row>
    <row r="1818" spans="2:49">
      <c r="B1818" s="58"/>
      <c r="C1818" s="58"/>
      <c r="D1818" s="58"/>
      <c r="E1818" s="58"/>
      <c r="F1818" s="58"/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  <c r="Q1818" s="58"/>
      <c r="R1818" s="58"/>
      <c r="S1818" s="58"/>
      <c r="T1818" s="58"/>
      <c r="U1818" s="58"/>
      <c r="V1818" s="58"/>
      <c r="W1818" s="58"/>
      <c r="X1818" s="58"/>
      <c r="Y1818" s="58"/>
      <c r="Z1818" s="58"/>
      <c r="AA1818" s="38"/>
      <c r="AB1818" s="38"/>
      <c r="AC1818" s="58"/>
      <c r="AD1818" s="58"/>
      <c r="AE1818" s="58"/>
      <c r="AF1818" s="58"/>
      <c r="AG1818" s="58"/>
      <c r="AH1818" s="58"/>
      <c r="AI1818" s="58"/>
      <c r="AJ1818" s="58"/>
      <c r="AK1818" s="58"/>
      <c r="AL1818" s="58"/>
      <c r="AM1818" s="58"/>
      <c r="AN1818" s="58"/>
      <c r="AO1818" s="58"/>
      <c r="AP1818" s="58"/>
      <c r="AQ1818" s="58"/>
      <c r="AR1818" s="58"/>
      <c r="AS1818" s="58"/>
      <c r="AT1818" s="58"/>
      <c r="AU1818" s="58"/>
      <c r="AV1818" s="58"/>
      <c r="AW1818" s="58"/>
    </row>
    <row r="1819" spans="2:49">
      <c r="B1819" s="58"/>
      <c r="C1819" s="58"/>
      <c r="D1819" s="58"/>
      <c r="E1819" s="58"/>
      <c r="F1819" s="58"/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  <c r="Q1819" s="58"/>
      <c r="R1819" s="58"/>
      <c r="S1819" s="58"/>
      <c r="T1819" s="58"/>
      <c r="U1819" s="58"/>
      <c r="V1819" s="58"/>
      <c r="W1819" s="58"/>
      <c r="X1819" s="58"/>
      <c r="Y1819" s="58"/>
      <c r="Z1819" s="58"/>
      <c r="AA1819" s="38"/>
      <c r="AB1819" s="38"/>
      <c r="AC1819" s="58"/>
      <c r="AD1819" s="58"/>
      <c r="AE1819" s="58"/>
      <c r="AF1819" s="58"/>
      <c r="AG1819" s="58"/>
      <c r="AH1819" s="58"/>
      <c r="AI1819" s="58"/>
      <c r="AJ1819" s="58"/>
      <c r="AK1819" s="58"/>
      <c r="AL1819" s="58"/>
      <c r="AM1819" s="58"/>
      <c r="AN1819" s="58"/>
      <c r="AO1819" s="58"/>
      <c r="AP1819" s="58"/>
      <c r="AQ1819" s="58"/>
      <c r="AR1819" s="58"/>
      <c r="AS1819" s="58"/>
      <c r="AT1819" s="58"/>
      <c r="AU1819" s="58"/>
      <c r="AV1819" s="58"/>
      <c r="AW1819" s="58"/>
    </row>
    <row r="1820" spans="2:49">
      <c r="B1820" s="58"/>
      <c r="C1820" s="58"/>
      <c r="D1820" s="58"/>
      <c r="E1820" s="58"/>
      <c r="F1820" s="58"/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  <c r="Q1820" s="58"/>
      <c r="R1820" s="58"/>
      <c r="S1820" s="58"/>
      <c r="T1820" s="58"/>
      <c r="U1820" s="58"/>
      <c r="V1820" s="58"/>
      <c r="W1820" s="58"/>
      <c r="X1820" s="58"/>
      <c r="Y1820" s="58"/>
      <c r="Z1820" s="58"/>
      <c r="AA1820" s="38"/>
      <c r="AB1820" s="38"/>
      <c r="AC1820" s="58"/>
      <c r="AD1820" s="58"/>
      <c r="AE1820" s="58"/>
      <c r="AF1820" s="58"/>
      <c r="AG1820" s="58"/>
      <c r="AH1820" s="58"/>
      <c r="AI1820" s="58"/>
      <c r="AJ1820" s="58"/>
      <c r="AK1820" s="58"/>
      <c r="AL1820" s="58"/>
      <c r="AM1820" s="58"/>
      <c r="AN1820" s="58"/>
      <c r="AO1820" s="58"/>
      <c r="AP1820" s="58"/>
      <c r="AQ1820" s="58"/>
      <c r="AR1820" s="58"/>
      <c r="AS1820" s="58"/>
      <c r="AT1820" s="58"/>
      <c r="AU1820" s="58"/>
      <c r="AV1820" s="58"/>
      <c r="AW1820" s="58"/>
    </row>
    <row r="1821" spans="2:49">
      <c r="B1821" s="58"/>
      <c r="C1821" s="58"/>
      <c r="D1821" s="58"/>
      <c r="E1821" s="58"/>
      <c r="F1821" s="58"/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  <c r="Q1821" s="58"/>
      <c r="R1821" s="58"/>
      <c r="S1821" s="58"/>
      <c r="T1821" s="58"/>
      <c r="U1821" s="58"/>
      <c r="V1821" s="58"/>
      <c r="W1821" s="58"/>
      <c r="X1821" s="58"/>
      <c r="Y1821" s="58"/>
      <c r="Z1821" s="58"/>
      <c r="AA1821" s="38"/>
      <c r="AB1821" s="38"/>
      <c r="AC1821" s="58"/>
      <c r="AD1821" s="58"/>
      <c r="AE1821" s="58"/>
      <c r="AF1821" s="58"/>
      <c r="AG1821" s="58"/>
      <c r="AH1821" s="58"/>
      <c r="AI1821" s="58"/>
      <c r="AJ1821" s="58"/>
      <c r="AK1821" s="58"/>
      <c r="AL1821" s="58"/>
      <c r="AM1821" s="58"/>
      <c r="AN1821" s="58"/>
      <c r="AO1821" s="58"/>
      <c r="AP1821" s="58"/>
      <c r="AQ1821" s="58"/>
      <c r="AR1821" s="58"/>
      <c r="AS1821" s="58"/>
      <c r="AT1821" s="58"/>
      <c r="AU1821" s="58"/>
      <c r="AV1821" s="58"/>
      <c r="AW1821" s="58"/>
    </row>
    <row r="1822" spans="2:49">
      <c r="B1822" s="58"/>
      <c r="C1822" s="58"/>
      <c r="D1822" s="58"/>
      <c r="E1822" s="58"/>
      <c r="F1822" s="58"/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  <c r="Q1822" s="58"/>
      <c r="R1822" s="58"/>
      <c r="S1822" s="58"/>
      <c r="T1822" s="58"/>
      <c r="U1822" s="58"/>
      <c r="V1822" s="58"/>
      <c r="W1822" s="58"/>
      <c r="X1822" s="58"/>
      <c r="Y1822" s="58"/>
      <c r="Z1822" s="58"/>
      <c r="AA1822" s="38"/>
      <c r="AB1822" s="38"/>
      <c r="AC1822" s="58"/>
      <c r="AD1822" s="58"/>
      <c r="AE1822" s="58"/>
      <c r="AF1822" s="58"/>
      <c r="AG1822" s="58"/>
      <c r="AH1822" s="58"/>
      <c r="AI1822" s="58"/>
      <c r="AJ1822" s="58"/>
      <c r="AK1822" s="58"/>
      <c r="AL1822" s="58"/>
      <c r="AM1822" s="58"/>
      <c r="AN1822" s="58"/>
      <c r="AO1822" s="58"/>
      <c r="AP1822" s="58"/>
      <c r="AQ1822" s="58"/>
      <c r="AR1822" s="58"/>
      <c r="AS1822" s="58"/>
      <c r="AT1822" s="58"/>
      <c r="AU1822" s="58"/>
      <c r="AV1822" s="58"/>
      <c r="AW1822" s="58"/>
    </row>
    <row r="1823" spans="2:49">
      <c r="B1823" s="58"/>
      <c r="C1823" s="58"/>
      <c r="D1823" s="58"/>
      <c r="E1823" s="58"/>
      <c r="F1823" s="58"/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  <c r="Q1823" s="58"/>
      <c r="R1823" s="58"/>
      <c r="S1823" s="58"/>
      <c r="T1823" s="58"/>
      <c r="U1823" s="58"/>
      <c r="V1823" s="58"/>
      <c r="W1823" s="58"/>
      <c r="X1823" s="58"/>
      <c r="Y1823" s="58"/>
      <c r="Z1823" s="58"/>
      <c r="AA1823" s="38"/>
      <c r="AB1823" s="38"/>
      <c r="AC1823" s="58"/>
      <c r="AD1823" s="58"/>
      <c r="AE1823" s="58"/>
      <c r="AF1823" s="58"/>
      <c r="AG1823" s="58"/>
      <c r="AH1823" s="58"/>
      <c r="AI1823" s="58"/>
      <c r="AJ1823" s="58"/>
      <c r="AK1823" s="58"/>
      <c r="AL1823" s="58"/>
      <c r="AM1823" s="58"/>
      <c r="AN1823" s="58"/>
      <c r="AO1823" s="58"/>
      <c r="AP1823" s="58"/>
      <c r="AQ1823" s="58"/>
      <c r="AR1823" s="58"/>
      <c r="AS1823" s="58"/>
      <c r="AT1823" s="58"/>
      <c r="AU1823" s="58"/>
      <c r="AV1823" s="58"/>
      <c r="AW1823" s="58"/>
    </row>
    <row r="1824" spans="2:49">
      <c r="B1824" s="58"/>
      <c r="C1824" s="58"/>
      <c r="D1824" s="58"/>
      <c r="E1824" s="58"/>
      <c r="F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  <c r="Q1824" s="58"/>
      <c r="R1824" s="58"/>
      <c r="S1824" s="58"/>
      <c r="T1824" s="58"/>
      <c r="U1824" s="58"/>
      <c r="V1824" s="58"/>
      <c r="W1824" s="58"/>
      <c r="X1824" s="58"/>
      <c r="Y1824" s="58"/>
      <c r="Z1824" s="58"/>
      <c r="AA1824" s="38"/>
      <c r="AB1824" s="38"/>
      <c r="AC1824" s="58"/>
      <c r="AD1824" s="58"/>
      <c r="AE1824" s="58"/>
      <c r="AF1824" s="58"/>
      <c r="AG1824" s="58"/>
      <c r="AH1824" s="58"/>
      <c r="AI1824" s="58"/>
      <c r="AJ1824" s="58"/>
      <c r="AK1824" s="58"/>
      <c r="AL1824" s="58"/>
      <c r="AM1824" s="58"/>
      <c r="AN1824" s="58"/>
      <c r="AO1824" s="58"/>
      <c r="AP1824" s="58"/>
      <c r="AQ1824" s="58"/>
      <c r="AR1824" s="58"/>
      <c r="AS1824" s="58"/>
      <c r="AT1824" s="58"/>
      <c r="AU1824" s="58"/>
      <c r="AV1824" s="58"/>
      <c r="AW1824" s="58"/>
    </row>
    <row r="1825" spans="2:49">
      <c r="B1825" s="58"/>
      <c r="C1825" s="58"/>
      <c r="D1825" s="58"/>
      <c r="E1825" s="58"/>
      <c r="F1825" s="58"/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  <c r="Q1825" s="58"/>
      <c r="R1825" s="58"/>
      <c r="S1825" s="58"/>
      <c r="T1825" s="58"/>
      <c r="U1825" s="58"/>
      <c r="V1825" s="58"/>
      <c r="W1825" s="58"/>
      <c r="X1825" s="58"/>
      <c r="Y1825" s="58"/>
      <c r="Z1825" s="58"/>
      <c r="AA1825" s="38"/>
      <c r="AB1825" s="38"/>
      <c r="AC1825" s="58"/>
      <c r="AD1825" s="58"/>
      <c r="AE1825" s="58"/>
      <c r="AF1825" s="58"/>
      <c r="AG1825" s="58"/>
      <c r="AH1825" s="58"/>
      <c r="AI1825" s="58"/>
      <c r="AJ1825" s="58"/>
      <c r="AK1825" s="58"/>
      <c r="AL1825" s="58"/>
      <c r="AM1825" s="58"/>
      <c r="AN1825" s="58"/>
      <c r="AO1825" s="58"/>
      <c r="AP1825" s="58"/>
      <c r="AQ1825" s="58"/>
      <c r="AR1825" s="58"/>
      <c r="AS1825" s="58"/>
      <c r="AT1825" s="58"/>
      <c r="AU1825" s="58"/>
      <c r="AV1825" s="58"/>
      <c r="AW1825" s="58"/>
    </row>
    <row r="1826" spans="2:49">
      <c r="B1826" s="58"/>
      <c r="C1826" s="58"/>
      <c r="D1826" s="58"/>
      <c r="E1826" s="58"/>
      <c r="F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  <c r="Q1826" s="58"/>
      <c r="R1826" s="58"/>
      <c r="S1826" s="58"/>
      <c r="T1826" s="58"/>
      <c r="U1826" s="58"/>
      <c r="V1826" s="58"/>
      <c r="W1826" s="58"/>
      <c r="X1826" s="58"/>
      <c r="Y1826" s="58"/>
      <c r="Z1826" s="58"/>
      <c r="AA1826" s="38"/>
      <c r="AB1826" s="38"/>
      <c r="AC1826" s="58"/>
      <c r="AD1826" s="58"/>
      <c r="AE1826" s="58"/>
      <c r="AF1826" s="58"/>
      <c r="AG1826" s="58"/>
      <c r="AH1826" s="58"/>
      <c r="AI1826" s="58"/>
      <c r="AJ1826" s="58"/>
      <c r="AK1826" s="58"/>
      <c r="AL1826" s="58"/>
      <c r="AM1826" s="58"/>
      <c r="AN1826" s="58"/>
      <c r="AO1826" s="58"/>
      <c r="AP1826" s="58"/>
      <c r="AQ1826" s="58"/>
      <c r="AR1826" s="58"/>
      <c r="AS1826" s="58"/>
      <c r="AT1826" s="58"/>
      <c r="AU1826" s="58"/>
      <c r="AV1826" s="58"/>
      <c r="AW1826" s="58"/>
    </row>
    <row r="1827" spans="2:49">
      <c r="B1827" s="58"/>
      <c r="C1827" s="58"/>
      <c r="D1827" s="58"/>
      <c r="E1827" s="58"/>
      <c r="F1827" s="58"/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  <c r="Q1827" s="58"/>
      <c r="R1827" s="58"/>
      <c r="S1827" s="58"/>
      <c r="T1827" s="58"/>
      <c r="U1827" s="58"/>
      <c r="V1827" s="58"/>
      <c r="W1827" s="58"/>
      <c r="X1827" s="58"/>
      <c r="Y1827" s="58"/>
      <c r="Z1827" s="58"/>
      <c r="AA1827" s="38"/>
      <c r="AB1827" s="38"/>
      <c r="AC1827" s="58"/>
      <c r="AD1827" s="58"/>
      <c r="AE1827" s="58"/>
      <c r="AF1827" s="58"/>
      <c r="AG1827" s="58"/>
      <c r="AH1827" s="58"/>
      <c r="AI1827" s="58"/>
      <c r="AJ1827" s="58"/>
      <c r="AK1827" s="58"/>
      <c r="AL1827" s="58"/>
      <c r="AM1827" s="58"/>
      <c r="AN1827" s="58"/>
      <c r="AO1827" s="58"/>
      <c r="AP1827" s="58"/>
      <c r="AQ1827" s="58"/>
      <c r="AR1827" s="58"/>
      <c r="AS1827" s="58"/>
      <c r="AT1827" s="58"/>
      <c r="AU1827" s="58"/>
      <c r="AV1827" s="58"/>
      <c r="AW1827" s="58"/>
    </row>
    <row r="1828" spans="2:49">
      <c r="B1828" s="58"/>
      <c r="C1828" s="58"/>
      <c r="D1828" s="58"/>
      <c r="E1828" s="58"/>
      <c r="F1828" s="58"/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  <c r="Q1828" s="58"/>
      <c r="R1828" s="58"/>
      <c r="S1828" s="58"/>
      <c r="T1828" s="58"/>
      <c r="U1828" s="58"/>
      <c r="V1828" s="58"/>
      <c r="W1828" s="58"/>
      <c r="X1828" s="58"/>
      <c r="Y1828" s="58"/>
      <c r="Z1828" s="58"/>
      <c r="AA1828" s="38"/>
      <c r="AB1828" s="38"/>
      <c r="AC1828" s="58"/>
      <c r="AD1828" s="58"/>
      <c r="AE1828" s="58"/>
      <c r="AF1828" s="58"/>
      <c r="AG1828" s="58"/>
      <c r="AH1828" s="58"/>
      <c r="AI1828" s="58"/>
      <c r="AJ1828" s="58"/>
      <c r="AK1828" s="58"/>
      <c r="AL1828" s="58"/>
      <c r="AM1828" s="58"/>
      <c r="AN1828" s="58"/>
      <c r="AO1828" s="58"/>
      <c r="AP1828" s="58"/>
      <c r="AQ1828" s="58"/>
      <c r="AR1828" s="58"/>
      <c r="AS1828" s="58"/>
      <c r="AT1828" s="58"/>
      <c r="AU1828" s="58"/>
      <c r="AV1828" s="58"/>
      <c r="AW1828" s="58"/>
    </row>
    <row r="1829" spans="2:49">
      <c r="B1829" s="58"/>
      <c r="C1829" s="58"/>
      <c r="D1829" s="58"/>
      <c r="E1829" s="58"/>
      <c r="F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  <c r="Q1829" s="58"/>
      <c r="R1829" s="58"/>
      <c r="S1829" s="58"/>
      <c r="T1829" s="58"/>
      <c r="U1829" s="58"/>
      <c r="V1829" s="58"/>
      <c r="W1829" s="58"/>
      <c r="X1829" s="58"/>
      <c r="Y1829" s="58"/>
      <c r="Z1829" s="58"/>
      <c r="AA1829" s="38"/>
      <c r="AB1829" s="38"/>
      <c r="AC1829" s="58"/>
      <c r="AD1829" s="58"/>
      <c r="AE1829" s="58"/>
      <c r="AF1829" s="58"/>
      <c r="AG1829" s="58"/>
      <c r="AH1829" s="58"/>
      <c r="AI1829" s="58"/>
      <c r="AJ1829" s="58"/>
      <c r="AK1829" s="58"/>
      <c r="AL1829" s="58"/>
      <c r="AM1829" s="58"/>
      <c r="AN1829" s="58"/>
      <c r="AO1829" s="58"/>
      <c r="AP1829" s="58"/>
      <c r="AQ1829" s="58"/>
      <c r="AR1829" s="58"/>
      <c r="AS1829" s="58"/>
      <c r="AT1829" s="58"/>
      <c r="AU1829" s="58"/>
      <c r="AV1829" s="58"/>
      <c r="AW1829" s="58"/>
    </row>
    <row r="1830" spans="2:49">
      <c r="B1830" s="58"/>
      <c r="C1830" s="58"/>
      <c r="D1830" s="58"/>
      <c r="E1830" s="58"/>
      <c r="F1830" s="58"/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  <c r="Q1830" s="58"/>
      <c r="R1830" s="58"/>
      <c r="S1830" s="58"/>
      <c r="T1830" s="58"/>
      <c r="U1830" s="58"/>
      <c r="V1830" s="58"/>
      <c r="W1830" s="58"/>
      <c r="X1830" s="58"/>
      <c r="Y1830" s="58"/>
      <c r="Z1830" s="58"/>
      <c r="AA1830" s="38"/>
      <c r="AB1830" s="38"/>
      <c r="AC1830" s="58"/>
      <c r="AD1830" s="58"/>
      <c r="AE1830" s="58"/>
      <c r="AF1830" s="58"/>
      <c r="AG1830" s="58"/>
      <c r="AH1830" s="58"/>
      <c r="AI1830" s="58"/>
      <c r="AJ1830" s="58"/>
      <c r="AK1830" s="58"/>
      <c r="AL1830" s="58"/>
      <c r="AM1830" s="58"/>
      <c r="AN1830" s="58"/>
      <c r="AO1830" s="58"/>
      <c r="AP1830" s="58"/>
      <c r="AQ1830" s="58"/>
      <c r="AR1830" s="58"/>
      <c r="AS1830" s="58"/>
      <c r="AT1830" s="58"/>
      <c r="AU1830" s="58"/>
      <c r="AV1830" s="58"/>
      <c r="AW1830" s="58"/>
    </row>
    <row r="1831" spans="2:49">
      <c r="B1831" s="58"/>
      <c r="C1831" s="58"/>
      <c r="D1831" s="58"/>
      <c r="E1831" s="58"/>
      <c r="F1831" s="58"/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  <c r="Q1831" s="58"/>
      <c r="R1831" s="58"/>
      <c r="S1831" s="58"/>
      <c r="T1831" s="58"/>
      <c r="U1831" s="58"/>
      <c r="V1831" s="58"/>
      <c r="W1831" s="58"/>
      <c r="X1831" s="58"/>
      <c r="Y1831" s="58"/>
      <c r="Z1831" s="58"/>
      <c r="AA1831" s="38"/>
      <c r="AB1831" s="38"/>
      <c r="AC1831" s="58"/>
      <c r="AD1831" s="58"/>
      <c r="AE1831" s="58"/>
      <c r="AF1831" s="58"/>
      <c r="AG1831" s="58"/>
      <c r="AH1831" s="58"/>
      <c r="AI1831" s="58"/>
      <c r="AJ1831" s="58"/>
      <c r="AK1831" s="58"/>
      <c r="AL1831" s="58"/>
      <c r="AM1831" s="58"/>
      <c r="AN1831" s="58"/>
      <c r="AO1831" s="58"/>
      <c r="AP1831" s="58"/>
      <c r="AQ1831" s="58"/>
      <c r="AR1831" s="58"/>
      <c r="AS1831" s="58"/>
      <c r="AT1831" s="58"/>
      <c r="AU1831" s="58"/>
      <c r="AV1831" s="58"/>
      <c r="AW1831" s="58"/>
    </row>
    <row r="1832" spans="2:49">
      <c r="B1832" s="58"/>
      <c r="C1832" s="58"/>
      <c r="D1832" s="58"/>
      <c r="E1832" s="58"/>
      <c r="F1832" s="58"/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  <c r="Q1832" s="58"/>
      <c r="R1832" s="58"/>
      <c r="S1832" s="58"/>
      <c r="T1832" s="58"/>
      <c r="U1832" s="58"/>
      <c r="V1832" s="58"/>
      <c r="W1832" s="58"/>
      <c r="X1832" s="58"/>
      <c r="Y1832" s="58"/>
      <c r="Z1832" s="58"/>
      <c r="AA1832" s="38"/>
      <c r="AB1832" s="38"/>
      <c r="AC1832" s="58"/>
      <c r="AD1832" s="58"/>
      <c r="AE1832" s="58"/>
      <c r="AF1832" s="58"/>
      <c r="AG1832" s="58"/>
      <c r="AH1832" s="58"/>
      <c r="AI1832" s="58"/>
      <c r="AJ1832" s="58"/>
      <c r="AK1832" s="58"/>
      <c r="AL1832" s="58"/>
      <c r="AM1832" s="58"/>
      <c r="AN1832" s="58"/>
      <c r="AO1832" s="58"/>
      <c r="AP1832" s="58"/>
      <c r="AQ1832" s="58"/>
      <c r="AR1832" s="58"/>
      <c r="AS1832" s="58"/>
      <c r="AT1832" s="58"/>
      <c r="AU1832" s="58"/>
      <c r="AV1832" s="58"/>
      <c r="AW1832" s="58"/>
    </row>
    <row r="1833" spans="2:49">
      <c r="B1833" s="58"/>
      <c r="C1833" s="58"/>
      <c r="D1833" s="58"/>
      <c r="E1833" s="58"/>
      <c r="F1833" s="58"/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  <c r="Q1833" s="58"/>
      <c r="R1833" s="58"/>
      <c r="S1833" s="58"/>
      <c r="T1833" s="58"/>
      <c r="U1833" s="58"/>
      <c r="V1833" s="58"/>
      <c r="W1833" s="58"/>
      <c r="X1833" s="58"/>
      <c r="Y1833" s="58"/>
      <c r="Z1833" s="58"/>
      <c r="AA1833" s="38"/>
      <c r="AB1833" s="38"/>
      <c r="AC1833" s="58"/>
      <c r="AD1833" s="58"/>
      <c r="AE1833" s="58"/>
      <c r="AF1833" s="58"/>
      <c r="AG1833" s="58"/>
      <c r="AH1833" s="58"/>
      <c r="AI1833" s="58"/>
      <c r="AJ1833" s="58"/>
      <c r="AK1833" s="58"/>
      <c r="AL1833" s="58"/>
      <c r="AM1833" s="58"/>
      <c r="AN1833" s="58"/>
      <c r="AO1833" s="58"/>
      <c r="AP1833" s="58"/>
      <c r="AQ1833" s="58"/>
      <c r="AR1833" s="58"/>
      <c r="AS1833" s="58"/>
      <c r="AT1833" s="58"/>
      <c r="AU1833" s="58"/>
      <c r="AV1833" s="58"/>
      <c r="AW1833" s="58"/>
    </row>
    <row r="1834" spans="2:49">
      <c r="B1834" s="58"/>
      <c r="C1834" s="58"/>
      <c r="D1834" s="58"/>
      <c r="E1834" s="58"/>
      <c r="F1834" s="58"/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  <c r="Q1834" s="58"/>
      <c r="R1834" s="58"/>
      <c r="S1834" s="58"/>
      <c r="T1834" s="58"/>
      <c r="U1834" s="58"/>
      <c r="V1834" s="58"/>
      <c r="W1834" s="58"/>
      <c r="X1834" s="58"/>
      <c r="Y1834" s="58"/>
      <c r="Z1834" s="58"/>
      <c r="AA1834" s="38"/>
      <c r="AB1834" s="38"/>
      <c r="AC1834" s="58"/>
      <c r="AD1834" s="58"/>
      <c r="AE1834" s="58"/>
      <c r="AF1834" s="58"/>
      <c r="AG1834" s="58"/>
      <c r="AH1834" s="58"/>
      <c r="AI1834" s="58"/>
      <c r="AJ1834" s="58"/>
      <c r="AK1834" s="58"/>
      <c r="AL1834" s="58"/>
      <c r="AM1834" s="58"/>
      <c r="AN1834" s="58"/>
      <c r="AO1834" s="58"/>
      <c r="AP1834" s="58"/>
      <c r="AQ1834" s="58"/>
      <c r="AR1834" s="58"/>
      <c r="AS1834" s="58"/>
      <c r="AT1834" s="58"/>
      <c r="AU1834" s="58"/>
      <c r="AV1834" s="58"/>
      <c r="AW1834" s="58"/>
    </row>
    <row r="1835" spans="2:49">
      <c r="B1835" s="58"/>
      <c r="C1835" s="58"/>
      <c r="D1835" s="58"/>
      <c r="E1835" s="58"/>
      <c r="F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  <c r="Q1835" s="58"/>
      <c r="R1835" s="58"/>
      <c r="S1835" s="58"/>
      <c r="T1835" s="58"/>
      <c r="U1835" s="58"/>
      <c r="V1835" s="58"/>
      <c r="W1835" s="58"/>
      <c r="X1835" s="58"/>
      <c r="Y1835" s="58"/>
      <c r="Z1835" s="58"/>
      <c r="AA1835" s="38"/>
      <c r="AB1835" s="38"/>
      <c r="AC1835" s="58"/>
      <c r="AD1835" s="58"/>
      <c r="AE1835" s="58"/>
      <c r="AF1835" s="58"/>
      <c r="AG1835" s="58"/>
      <c r="AH1835" s="58"/>
      <c r="AI1835" s="58"/>
      <c r="AJ1835" s="58"/>
      <c r="AK1835" s="58"/>
      <c r="AL1835" s="58"/>
      <c r="AM1835" s="58"/>
      <c r="AN1835" s="58"/>
      <c r="AO1835" s="58"/>
      <c r="AP1835" s="58"/>
      <c r="AQ1835" s="58"/>
      <c r="AR1835" s="58"/>
      <c r="AS1835" s="58"/>
      <c r="AT1835" s="58"/>
      <c r="AU1835" s="58"/>
      <c r="AV1835" s="58"/>
      <c r="AW1835" s="58"/>
    </row>
    <row r="1836" spans="2:49">
      <c r="B1836" s="58"/>
      <c r="C1836" s="58"/>
      <c r="D1836" s="58"/>
      <c r="E1836" s="58"/>
      <c r="F1836" s="58"/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  <c r="Q1836" s="58"/>
      <c r="R1836" s="58"/>
      <c r="S1836" s="58"/>
      <c r="T1836" s="58"/>
      <c r="U1836" s="58"/>
      <c r="V1836" s="58"/>
      <c r="W1836" s="58"/>
      <c r="X1836" s="58"/>
      <c r="Y1836" s="58"/>
      <c r="Z1836" s="58"/>
      <c r="AA1836" s="38"/>
      <c r="AB1836" s="38"/>
      <c r="AC1836" s="58"/>
      <c r="AD1836" s="58"/>
      <c r="AE1836" s="58"/>
      <c r="AF1836" s="58"/>
      <c r="AG1836" s="58"/>
      <c r="AH1836" s="58"/>
      <c r="AI1836" s="58"/>
      <c r="AJ1836" s="58"/>
      <c r="AK1836" s="58"/>
      <c r="AL1836" s="58"/>
      <c r="AM1836" s="58"/>
      <c r="AN1836" s="58"/>
      <c r="AO1836" s="58"/>
      <c r="AP1836" s="58"/>
      <c r="AQ1836" s="58"/>
      <c r="AR1836" s="58"/>
      <c r="AS1836" s="58"/>
      <c r="AT1836" s="58"/>
      <c r="AU1836" s="58"/>
      <c r="AV1836" s="58"/>
      <c r="AW1836" s="58"/>
    </row>
    <row r="1837" spans="2:49">
      <c r="B1837" s="58"/>
      <c r="C1837" s="58"/>
      <c r="D1837" s="58"/>
      <c r="E1837" s="58"/>
      <c r="F1837" s="58"/>
      <c r="G1837" s="58"/>
      <c r="H1837" s="58"/>
      <c r="I1837" s="58"/>
      <c r="J1837" s="58"/>
      <c r="K1837" s="58"/>
      <c r="L1837" s="58"/>
      <c r="M1837" s="58"/>
      <c r="N1837" s="58"/>
      <c r="O1837" s="58"/>
      <c r="P1837" s="58"/>
      <c r="Q1837" s="58"/>
      <c r="R1837" s="58"/>
      <c r="S1837" s="58"/>
      <c r="T1837" s="58"/>
      <c r="U1837" s="58"/>
      <c r="V1837" s="58"/>
      <c r="W1837" s="58"/>
      <c r="X1837" s="58"/>
      <c r="Y1837" s="58"/>
      <c r="Z1837" s="58"/>
      <c r="AA1837" s="38"/>
      <c r="AB1837" s="38"/>
      <c r="AC1837" s="58"/>
      <c r="AD1837" s="58"/>
      <c r="AE1837" s="58"/>
      <c r="AF1837" s="58"/>
      <c r="AG1837" s="58"/>
      <c r="AH1837" s="58"/>
      <c r="AI1837" s="58"/>
      <c r="AJ1837" s="58"/>
      <c r="AK1837" s="58"/>
      <c r="AL1837" s="58"/>
      <c r="AM1837" s="58"/>
      <c r="AN1837" s="58"/>
      <c r="AO1837" s="58"/>
      <c r="AP1837" s="58"/>
      <c r="AQ1837" s="58"/>
      <c r="AR1837" s="58"/>
      <c r="AS1837" s="58"/>
      <c r="AT1837" s="58"/>
      <c r="AU1837" s="58"/>
      <c r="AV1837" s="58"/>
      <c r="AW1837" s="58"/>
    </row>
    <row r="1838" spans="2:49">
      <c r="B1838" s="58"/>
      <c r="C1838" s="58"/>
      <c r="D1838" s="58"/>
      <c r="E1838" s="58"/>
      <c r="F1838" s="58"/>
      <c r="G1838" s="58"/>
      <c r="H1838" s="58"/>
      <c r="I1838" s="58"/>
      <c r="J1838" s="58"/>
      <c r="K1838" s="58"/>
      <c r="L1838" s="58"/>
      <c r="M1838" s="58"/>
      <c r="N1838" s="58"/>
      <c r="O1838" s="58"/>
      <c r="P1838" s="58"/>
      <c r="Q1838" s="58"/>
      <c r="R1838" s="58"/>
      <c r="S1838" s="58"/>
      <c r="T1838" s="58"/>
      <c r="U1838" s="58"/>
      <c r="V1838" s="58"/>
      <c r="W1838" s="58"/>
      <c r="X1838" s="58"/>
      <c r="Y1838" s="58"/>
      <c r="Z1838" s="58"/>
      <c r="AA1838" s="38"/>
      <c r="AB1838" s="38"/>
      <c r="AC1838" s="58"/>
      <c r="AD1838" s="58"/>
      <c r="AE1838" s="58"/>
      <c r="AF1838" s="58"/>
      <c r="AG1838" s="58"/>
      <c r="AH1838" s="58"/>
      <c r="AI1838" s="58"/>
      <c r="AJ1838" s="58"/>
      <c r="AK1838" s="58"/>
      <c r="AL1838" s="58"/>
      <c r="AM1838" s="58"/>
      <c r="AN1838" s="58"/>
      <c r="AO1838" s="58"/>
      <c r="AP1838" s="58"/>
      <c r="AQ1838" s="58"/>
      <c r="AR1838" s="58"/>
      <c r="AS1838" s="58"/>
      <c r="AT1838" s="58"/>
      <c r="AU1838" s="58"/>
      <c r="AV1838" s="58"/>
      <c r="AW1838" s="58"/>
    </row>
    <row r="1839" spans="2:49">
      <c r="B1839" s="58"/>
      <c r="C1839" s="58"/>
      <c r="D1839" s="58"/>
      <c r="E1839" s="58"/>
      <c r="F1839" s="58"/>
      <c r="G1839" s="58"/>
      <c r="H1839" s="58"/>
      <c r="I1839" s="58"/>
      <c r="J1839" s="58"/>
      <c r="K1839" s="58"/>
      <c r="L1839" s="58"/>
      <c r="M1839" s="58"/>
      <c r="N1839" s="58"/>
      <c r="O1839" s="58"/>
      <c r="P1839" s="58"/>
      <c r="Q1839" s="58"/>
      <c r="R1839" s="58"/>
      <c r="S1839" s="58"/>
      <c r="T1839" s="58"/>
      <c r="U1839" s="58"/>
      <c r="V1839" s="58"/>
      <c r="W1839" s="58"/>
      <c r="X1839" s="58"/>
      <c r="Y1839" s="58"/>
      <c r="Z1839" s="58"/>
      <c r="AA1839" s="38"/>
      <c r="AB1839" s="38"/>
      <c r="AC1839" s="58"/>
      <c r="AD1839" s="58"/>
      <c r="AE1839" s="58"/>
      <c r="AF1839" s="58"/>
      <c r="AG1839" s="58"/>
      <c r="AH1839" s="58"/>
      <c r="AI1839" s="58"/>
      <c r="AJ1839" s="58"/>
      <c r="AK1839" s="58"/>
      <c r="AL1839" s="58"/>
      <c r="AM1839" s="58"/>
      <c r="AN1839" s="58"/>
      <c r="AO1839" s="58"/>
      <c r="AP1839" s="58"/>
      <c r="AQ1839" s="58"/>
      <c r="AR1839" s="58"/>
      <c r="AS1839" s="58"/>
      <c r="AT1839" s="58"/>
      <c r="AU1839" s="58"/>
      <c r="AV1839" s="58"/>
      <c r="AW1839" s="58"/>
    </row>
    <row r="1840" spans="2:49">
      <c r="B1840" s="58"/>
      <c r="C1840" s="58"/>
      <c r="D1840" s="58"/>
      <c r="E1840" s="58"/>
      <c r="F1840" s="58"/>
      <c r="G1840" s="58"/>
      <c r="H1840" s="58"/>
      <c r="I1840" s="58"/>
      <c r="J1840" s="58"/>
      <c r="K1840" s="58"/>
      <c r="L1840" s="58"/>
      <c r="M1840" s="58"/>
      <c r="N1840" s="58"/>
      <c r="O1840" s="58"/>
      <c r="P1840" s="58"/>
      <c r="Q1840" s="58"/>
      <c r="R1840" s="58"/>
      <c r="S1840" s="58"/>
      <c r="T1840" s="58"/>
      <c r="U1840" s="58"/>
      <c r="V1840" s="58"/>
      <c r="W1840" s="58"/>
      <c r="X1840" s="58"/>
      <c r="Y1840" s="58"/>
      <c r="Z1840" s="58"/>
      <c r="AA1840" s="38"/>
      <c r="AB1840" s="38"/>
      <c r="AC1840" s="58"/>
      <c r="AD1840" s="58"/>
      <c r="AE1840" s="58"/>
      <c r="AF1840" s="58"/>
      <c r="AG1840" s="58"/>
      <c r="AH1840" s="58"/>
      <c r="AI1840" s="58"/>
      <c r="AJ1840" s="58"/>
      <c r="AK1840" s="58"/>
      <c r="AL1840" s="58"/>
      <c r="AM1840" s="58"/>
      <c r="AN1840" s="58"/>
      <c r="AO1840" s="58"/>
      <c r="AP1840" s="58"/>
      <c r="AQ1840" s="58"/>
      <c r="AR1840" s="58"/>
      <c r="AS1840" s="58"/>
      <c r="AT1840" s="58"/>
      <c r="AU1840" s="58"/>
      <c r="AV1840" s="58"/>
      <c r="AW1840" s="58"/>
    </row>
    <row r="1841" spans="2:49">
      <c r="B1841" s="58"/>
      <c r="C1841" s="58"/>
      <c r="D1841" s="58"/>
      <c r="E1841" s="58"/>
      <c r="F1841" s="58"/>
      <c r="G1841" s="58"/>
      <c r="H1841" s="58"/>
      <c r="I1841" s="58"/>
      <c r="J1841" s="58"/>
      <c r="K1841" s="58"/>
      <c r="L1841" s="58"/>
      <c r="M1841" s="58"/>
      <c r="N1841" s="58"/>
      <c r="O1841" s="58"/>
      <c r="P1841" s="58"/>
      <c r="Q1841" s="58"/>
      <c r="R1841" s="58"/>
      <c r="S1841" s="58"/>
      <c r="T1841" s="58"/>
      <c r="U1841" s="58"/>
      <c r="V1841" s="58"/>
      <c r="W1841" s="58"/>
      <c r="X1841" s="58"/>
      <c r="Y1841" s="58"/>
      <c r="Z1841" s="58"/>
      <c r="AA1841" s="38"/>
      <c r="AB1841" s="38"/>
      <c r="AC1841" s="58"/>
      <c r="AD1841" s="58"/>
      <c r="AE1841" s="58"/>
      <c r="AF1841" s="58"/>
      <c r="AG1841" s="58"/>
      <c r="AH1841" s="58"/>
      <c r="AI1841" s="58"/>
      <c r="AJ1841" s="58"/>
      <c r="AK1841" s="58"/>
      <c r="AL1841" s="58"/>
      <c r="AM1841" s="58"/>
      <c r="AN1841" s="58"/>
      <c r="AO1841" s="58"/>
      <c r="AP1841" s="58"/>
      <c r="AQ1841" s="58"/>
      <c r="AR1841" s="58"/>
      <c r="AS1841" s="58"/>
      <c r="AT1841" s="58"/>
      <c r="AU1841" s="58"/>
      <c r="AV1841" s="58"/>
      <c r="AW1841" s="58"/>
    </row>
    <row r="1842" spans="2:49">
      <c r="B1842" s="58"/>
      <c r="C1842" s="58"/>
      <c r="D1842" s="58"/>
      <c r="E1842" s="58"/>
      <c r="F1842" s="58"/>
      <c r="G1842" s="58"/>
      <c r="H1842" s="58"/>
      <c r="I1842" s="58"/>
      <c r="J1842" s="58"/>
      <c r="K1842" s="58"/>
      <c r="L1842" s="58"/>
      <c r="M1842" s="58"/>
      <c r="N1842" s="58"/>
      <c r="O1842" s="58"/>
      <c r="P1842" s="58"/>
      <c r="Q1842" s="58"/>
      <c r="R1842" s="58"/>
      <c r="S1842" s="58"/>
      <c r="T1842" s="58"/>
      <c r="U1842" s="58"/>
      <c r="V1842" s="58"/>
      <c r="W1842" s="58"/>
      <c r="X1842" s="58"/>
      <c r="Y1842" s="58"/>
      <c r="Z1842" s="58"/>
      <c r="AA1842" s="38"/>
      <c r="AB1842" s="38"/>
      <c r="AC1842" s="58"/>
      <c r="AD1842" s="58"/>
      <c r="AE1842" s="58"/>
      <c r="AF1842" s="58"/>
      <c r="AG1842" s="58"/>
      <c r="AH1842" s="58"/>
      <c r="AI1842" s="58"/>
      <c r="AJ1842" s="58"/>
      <c r="AK1842" s="58"/>
      <c r="AL1842" s="58"/>
      <c r="AM1842" s="58"/>
      <c r="AN1842" s="58"/>
      <c r="AO1842" s="58"/>
      <c r="AP1842" s="58"/>
      <c r="AQ1842" s="58"/>
      <c r="AR1842" s="58"/>
      <c r="AS1842" s="58"/>
      <c r="AT1842" s="58"/>
      <c r="AU1842" s="58"/>
      <c r="AV1842" s="58"/>
      <c r="AW1842" s="58"/>
    </row>
    <row r="1843" spans="2:49">
      <c r="B1843" s="58"/>
      <c r="C1843" s="58"/>
      <c r="D1843" s="58"/>
      <c r="E1843" s="58"/>
      <c r="F1843" s="58"/>
      <c r="G1843" s="58"/>
      <c r="H1843" s="58"/>
      <c r="I1843" s="58"/>
      <c r="J1843" s="58"/>
      <c r="K1843" s="58"/>
      <c r="L1843" s="58"/>
      <c r="M1843" s="58"/>
      <c r="N1843" s="58"/>
      <c r="O1843" s="58"/>
      <c r="P1843" s="58"/>
      <c r="Q1843" s="58"/>
      <c r="R1843" s="58"/>
      <c r="S1843" s="58"/>
      <c r="T1843" s="58"/>
      <c r="U1843" s="58"/>
      <c r="V1843" s="58"/>
      <c r="W1843" s="58"/>
      <c r="X1843" s="58"/>
      <c r="Y1843" s="58"/>
      <c r="Z1843" s="58"/>
      <c r="AA1843" s="38"/>
      <c r="AB1843" s="38"/>
      <c r="AC1843" s="58"/>
      <c r="AD1843" s="58"/>
      <c r="AE1843" s="58"/>
      <c r="AF1843" s="58"/>
      <c r="AG1843" s="58"/>
      <c r="AH1843" s="58"/>
      <c r="AI1843" s="58"/>
      <c r="AJ1843" s="58"/>
      <c r="AK1843" s="58"/>
      <c r="AL1843" s="58"/>
      <c r="AM1843" s="58"/>
      <c r="AN1843" s="58"/>
      <c r="AO1843" s="58"/>
      <c r="AP1843" s="58"/>
      <c r="AQ1843" s="58"/>
      <c r="AR1843" s="58"/>
      <c r="AS1843" s="58"/>
      <c r="AT1843" s="58"/>
      <c r="AU1843" s="58"/>
      <c r="AV1843" s="58"/>
      <c r="AW1843" s="58"/>
    </row>
    <row r="1844" spans="2:49">
      <c r="B1844" s="58"/>
      <c r="C1844" s="58"/>
      <c r="D1844" s="58"/>
      <c r="E1844" s="58"/>
      <c r="F1844" s="58"/>
      <c r="G1844" s="58"/>
      <c r="H1844" s="58"/>
      <c r="I1844" s="58"/>
      <c r="J1844" s="58"/>
      <c r="K1844" s="58"/>
      <c r="L1844" s="58"/>
      <c r="M1844" s="58"/>
      <c r="N1844" s="58"/>
      <c r="O1844" s="58"/>
      <c r="P1844" s="58"/>
      <c r="Q1844" s="58"/>
      <c r="R1844" s="58"/>
      <c r="S1844" s="58"/>
      <c r="T1844" s="58"/>
      <c r="U1844" s="58"/>
      <c r="V1844" s="58"/>
      <c r="W1844" s="58"/>
      <c r="X1844" s="58"/>
      <c r="Y1844" s="58"/>
      <c r="Z1844" s="58"/>
      <c r="AA1844" s="38"/>
      <c r="AB1844" s="38"/>
      <c r="AC1844" s="58"/>
      <c r="AD1844" s="58"/>
      <c r="AE1844" s="58"/>
      <c r="AF1844" s="58"/>
      <c r="AG1844" s="58"/>
      <c r="AH1844" s="58"/>
      <c r="AI1844" s="58"/>
      <c r="AJ1844" s="58"/>
      <c r="AK1844" s="58"/>
      <c r="AL1844" s="58"/>
      <c r="AM1844" s="58"/>
      <c r="AN1844" s="58"/>
      <c r="AO1844" s="58"/>
      <c r="AP1844" s="58"/>
      <c r="AQ1844" s="58"/>
      <c r="AR1844" s="58"/>
      <c r="AS1844" s="58"/>
      <c r="AT1844" s="58"/>
      <c r="AU1844" s="58"/>
      <c r="AV1844" s="58"/>
      <c r="AW1844" s="58"/>
    </row>
    <row r="1845" spans="2:49">
      <c r="B1845" s="58"/>
      <c r="C1845" s="58"/>
      <c r="D1845" s="58"/>
      <c r="E1845" s="58"/>
      <c r="F1845" s="58"/>
      <c r="G1845" s="58"/>
      <c r="H1845" s="58"/>
      <c r="I1845" s="58"/>
      <c r="J1845" s="58"/>
      <c r="K1845" s="58"/>
      <c r="L1845" s="58"/>
      <c r="M1845" s="58"/>
      <c r="N1845" s="58"/>
      <c r="O1845" s="58"/>
      <c r="P1845" s="58"/>
      <c r="Q1845" s="58"/>
      <c r="R1845" s="58"/>
      <c r="S1845" s="58"/>
      <c r="T1845" s="58"/>
      <c r="U1845" s="58"/>
      <c r="V1845" s="58"/>
      <c r="W1845" s="58"/>
      <c r="X1845" s="58"/>
      <c r="Y1845" s="58"/>
      <c r="Z1845" s="58"/>
      <c r="AA1845" s="38"/>
      <c r="AB1845" s="38"/>
      <c r="AC1845" s="58"/>
      <c r="AD1845" s="58"/>
      <c r="AE1845" s="58"/>
      <c r="AF1845" s="58"/>
      <c r="AG1845" s="58"/>
      <c r="AH1845" s="58"/>
      <c r="AI1845" s="58"/>
      <c r="AJ1845" s="58"/>
      <c r="AK1845" s="58"/>
      <c r="AL1845" s="58"/>
      <c r="AM1845" s="58"/>
      <c r="AN1845" s="58"/>
      <c r="AO1845" s="58"/>
      <c r="AP1845" s="58"/>
      <c r="AQ1845" s="58"/>
      <c r="AR1845" s="58"/>
      <c r="AS1845" s="58"/>
      <c r="AT1845" s="58"/>
      <c r="AU1845" s="58"/>
      <c r="AV1845" s="58"/>
      <c r="AW1845" s="58"/>
    </row>
    <row r="1846" spans="2:49">
      <c r="B1846" s="58"/>
      <c r="C1846" s="58"/>
      <c r="D1846" s="58"/>
      <c r="E1846" s="58"/>
      <c r="F1846" s="58"/>
      <c r="G1846" s="58"/>
      <c r="H1846" s="58"/>
      <c r="I1846" s="58"/>
      <c r="J1846" s="58"/>
      <c r="K1846" s="58"/>
      <c r="L1846" s="58"/>
      <c r="M1846" s="58"/>
      <c r="N1846" s="58"/>
      <c r="O1846" s="58"/>
      <c r="P1846" s="58"/>
      <c r="Q1846" s="58"/>
      <c r="R1846" s="58"/>
      <c r="S1846" s="58"/>
      <c r="T1846" s="58"/>
      <c r="U1846" s="58"/>
      <c r="V1846" s="58"/>
      <c r="W1846" s="58"/>
      <c r="X1846" s="58"/>
      <c r="Y1846" s="58"/>
      <c r="Z1846" s="58"/>
      <c r="AA1846" s="38"/>
      <c r="AB1846" s="38"/>
      <c r="AC1846" s="58"/>
      <c r="AD1846" s="58"/>
      <c r="AE1846" s="58"/>
      <c r="AF1846" s="58"/>
      <c r="AG1846" s="58"/>
      <c r="AH1846" s="58"/>
      <c r="AI1846" s="58"/>
      <c r="AJ1846" s="58"/>
      <c r="AK1846" s="58"/>
      <c r="AL1846" s="58"/>
      <c r="AM1846" s="58"/>
      <c r="AN1846" s="58"/>
      <c r="AO1846" s="58"/>
      <c r="AP1846" s="58"/>
      <c r="AQ1846" s="58"/>
      <c r="AR1846" s="58"/>
      <c r="AS1846" s="58"/>
      <c r="AT1846" s="58"/>
      <c r="AU1846" s="58"/>
      <c r="AV1846" s="58"/>
      <c r="AW1846" s="58"/>
    </row>
    <row r="1847" spans="2:49">
      <c r="B1847" s="58"/>
      <c r="C1847" s="58"/>
      <c r="D1847" s="58"/>
      <c r="E1847" s="58"/>
      <c r="F1847" s="58"/>
      <c r="G1847" s="58"/>
      <c r="H1847" s="58"/>
      <c r="I1847" s="58"/>
      <c r="J1847" s="58"/>
      <c r="K1847" s="58"/>
      <c r="L1847" s="58"/>
      <c r="M1847" s="58"/>
      <c r="N1847" s="58"/>
      <c r="O1847" s="58"/>
      <c r="P1847" s="58"/>
      <c r="Q1847" s="58"/>
      <c r="R1847" s="58"/>
      <c r="S1847" s="58"/>
      <c r="T1847" s="58"/>
      <c r="U1847" s="58"/>
      <c r="V1847" s="58"/>
      <c r="W1847" s="58"/>
      <c r="X1847" s="58"/>
      <c r="Y1847" s="58"/>
      <c r="Z1847" s="58"/>
      <c r="AA1847" s="38"/>
      <c r="AB1847" s="38"/>
      <c r="AC1847" s="58"/>
      <c r="AD1847" s="58"/>
      <c r="AE1847" s="58"/>
      <c r="AF1847" s="58"/>
      <c r="AG1847" s="58"/>
      <c r="AH1847" s="58"/>
      <c r="AI1847" s="58"/>
      <c r="AJ1847" s="58"/>
      <c r="AK1847" s="58"/>
      <c r="AL1847" s="58"/>
      <c r="AM1847" s="58"/>
      <c r="AN1847" s="58"/>
      <c r="AO1847" s="58"/>
      <c r="AP1847" s="58"/>
      <c r="AQ1847" s="58"/>
      <c r="AR1847" s="58"/>
      <c r="AS1847" s="58"/>
      <c r="AT1847" s="58"/>
      <c r="AU1847" s="58"/>
      <c r="AV1847" s="58"/>
      <c r="AW1847" s="58"/>
    </row>
    <row r="1848" spans="2:49">
      <c r="B1848" s="58"/>
      <c r="C1848" s="58"/>
      <c r="D1848" s="58"/>
      <c r="E1848" s="58"/>
      <c r="F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  <c r="Q1848" s="58"/>
      <c r="R1848" s="58"/>
      <c r="S1848" s="58"/>
      <c r="T1848" s="58"/>
      <c r="U1848" s="58"/>
      <c r="V1848" s="58"/>
      <c r="W1848" s="58"/>
      <c r="X1848" s="58"/>
      <c r="Y1848" s="58"/>
      <c r="Z1848" s="58"/>
      <c r="AA1848" s="38"/>
      <c r="AB1848" s="38"/>
      <c r="AC1848" s="58"/>
      <c r="AD1848" s="58"/>
      <c r="AE1848" s="58"/>
      <c r="AF1848" s="58"/>
      <c r="AG1848" s="58"/>
      <c r="AH1848" s="58"/>
      <c r="AI1848" s="58"/>
      <c r="AJ1848" s="58"/>
      <c r="AK1848" s="58"/>
      <c r="AL1848" s="58"/>
      <c r="AM1848" s="58"/>
      <c r="AN1848" s="58"/>
      <c r="AO1848" s="58"/>
      <c r="AP1848" s="58"/>
      <c r="AQ1848" s="58"/>
      <c r="AR1848" s="58"/>
      <c r="AS1848" s="58"/>
      <c r="AT1848" s="58"/>
      <c r="AU1848" s="58"/>
      <c r="AV1848" s="58"/>
      <c r="AW1848" s="58"/>
    </row>
    <row r="1849" spans="2:49">
      <c r="B1849" s="58"/>
      <c r="C1849" s="58"/>
      <c r="D1849" s="58"/>
      <c r="E1849" s="58"/>
      <c r="F1849" s="58"/>
      <c r="G1849" s="58"/>
      <c r="H1849" s="58"/>
      <c r="I1849" s="58"/>
      <c r="J1849" s="58"/>
      <c r="K1849" s="58"/>
      <c r="L1849" s="58"/>
      <c r="M1849" s="58"/>
      <c r="N1849" s="58"/>
      <c r="O1849" s="58"/>
      <c r="P1849" s="58"/>
      <c r="Q1849" s="58"/>
      <c r="R1849" s="58"/>
      <c r="S1849" s="58"/>
      <c r="T1849" s="58"/>
      <c r="U1849" s="58"/>
      <c r="V1849" s="58"/>
      <c r="W1849" s="58"/>
      <c r="X1849" s="58"/>
      <c r="Y1849" s="58"/>
      <c r="Z1849" s="58"/>
      <c r="AA1849" s="38"/>
      <c r="AB1849" s="38"/>
      <c r="AC1849" s="58"/>
      <c r="AD1849" s="58"/>
      <c r="AE1849" s="58"/>
      <c r="AF1849" s="58"/>
      <c r="AG1849" s="58"/>
      <c r="AH1849" s="58"/>
      <c r="AI1849" s="58"/>
      <c r="AJ1849" s="58"/>
      <c r="AK1849" s="58"/>
      <c r="AL1849" s="58"/>
      <c r="AM1849" s="58"/>
      <c r="AN1849" s="58"/>
      <c r="AO1849" s="58"/>
      <c r="AP1849" s="58"/>
      <c r="AQ1849" s="58"/>
      <c r="AR1849" s="58"/>
      <c r="AS1849" s="58"/>
      <c r="AT1849" s="58"/>
      <c r="AU1849" s="58"/>
      <c r="AV1849" s="58"/>
      <c r="AW1849" s="58"/>
    </row>
    <row r="1850" spans="2:49">
      <c r="B1850" s="58"/>
      <c r="C1850" s="58"/>
      <c r="D1850" s="58"/>
      <c r="E1850" s="58"/>
      <c r="F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  <c r="Q1850" s="58"/>
      <c r="R1850" s="58"/>
      <c r="S1850" s="58"/>
      <c r="T1850" s="58"/>
      <c r="U1850" s="58"/>
      <c r="V1850" s="58"/>
      <c r="W1850" s="58"/>
      <c r="X1850" s="58"/>
      <c r="Y1850" s="58"/>
      <c r="Z1850" s="58"/>
      <c r="AA1850" s="38"/>
      <c r="AB1850" s="38"/>
      <c r="AC1850" s="58"/>
      <c r="AD1850" s="58"/>
      <c r="AE1850" s="58"/>
      <c r="AF1850" s="58"/>
      <c r="AG1850" s="58"/>
      <c r="AH1850" s="58"/>
      <c r="AI1850" s="58"/>
      <c r="AJ1850" s="58"/>
      <c r="AK1850" s="58"/>
      <c r="AL1850" s="58"/>
      <c r="AM1850" s="58"/>
      <c r="AN1850" s="58"/>
      <c r="AO1850" s="58"/>
      <c r="AP1850" s="58"/>
      <c r="AQ1850" s="58"/>
      <c r="AR1850" s="58"/>
      <c r="AS1850" s="58"/>
      <c r="AT1850" s="58"/>
      <c r="AU1850" s="58"/>
      <c r="AV1850" s="58"/>
      <c r="AW1850" s="58"/>
    </row>
    <row r="1851" spans="2:49">
      <c r="B1851" s="58"/>
      <c r="C1851" s="58"/>
      <c r="D1851" s="58"/>
      <c r="E1851" s="58"/>
      <c r="F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  <c r="Q1851" s="58"/>
      <c r="R1851" s="58"/>
      <c r="S1851" s="58"/>
      <c r="T1851" s="58"/>
      <c r="U1851" s="58"/>
      <c r="V1851" s="58"/>
      <c r="W1851" s="58"/>
      <c r="X1851" s="58"/>
      <c r="Y1851" s="58"/>
      <c r="Z1851" s="58"/>
      <c r="AA1851" s="38"/>
      <c r="AB1851" s="38"/>
      <c r="AC1851" s="58"/>
      <c r="AD1851" s="58"/>
      <c r="AE1851" s="58"/>
      <c r="AF1851" s="58"/>
      <c r="AG1851" s="58"/>
      <c r="AH1851" s="58"/>
      <c r="AI1851" s="58"/>
      <c r="AJ1851" s="58"/>
      <c r="AK1851" s="58"/>
      <c r="AL1851" s="58"/>
      <c r="AM1851" s="58"/>
      <c r="AN1851" s="58"/>
      <c r="AO1851" s="58"/>
      <c r="AP1851" s="58"/>
      <c r="AQ1851" s="58"/>
      <c r="AR1851" s="58"/>
      <c r="AS1851" s="58"/>
      <c r="AT1851" s="58"/>
      <c r="AU1851" s="58"/>
      <c r="AV1851" s="58"/>
      <c r="AW1851" s="58"/>
    </row>
    <row r="1852" spans="2:49">
      <c r="B1852" s="58"/>
      <c r="C1852" s="58"/>
      <c r="D1852" s="58"/>
      <c r="E1852" s="58"/>
      <c r="F1852" s="58"/>
      <c r="G1852" s="58"/>
      <c r="H1852" s="58"/>
      <c r="I1852" s="58"/>
      <c r="J1852" s="58"/>
      <c r="K1852" s="58"/>
      <c r="L1852" s="58"/>
      <c r="M1852" s="58"/>
      <c r="N1852" s="58"/>
      <c r="O1852" s="58"/>
      <c r="P1852" s="58"/>
      <c r="Q1852" s="58"/>
      <c r="R1852" s="58"/>
      <c r="S1852" s="58"/>
      <c r="T1852" s="58"/>
      <c r="U1852" s="58"/>
      <c r="V1852" s="58"/>
      <c r="W1852" s="58"/>
      <c r="X1852" s="58"/>
      <c r="Y1852" s="58"/>
      <c r="Z1852" s="58"/>
      <c r="AA1852" s="38"/>
      <c r="AB1852" s="38"/>
      <c r="AC1852" s="58"/>
      <c r="AD1852" s="58"/>
      <c r="AE1852" s="58"/>
      <c r="AF1852" s="58"/>
      <c r="AG1852" s="58"/>
      <c r="AH1852" s="58"/>
      <c r="AI1852" s="58"/>
      <c r="AJ1852" s="58"/>
      <c r="AK1852" s="58"/>
      <c r="AL1852" s="58"/>
      <c r="AM1852" s="58"/>
      <c r="AN1852" s="58"/>
      <c r="AO1852" s="58"/>
      <c r="AP1852" s="58"/>
      <c r="AQ1852" s="58"/>
      <c r="AR1852" s="58"/>
      <c r="AS1852" s="58"/>
      <c r="AT1852" s="58"/>
      <c r="AU1852" s="58"/>
      <c r="AV1852" s="58"/>
      <c r="AW1852" s="58"/>
    </row>
    <row r="1853" spans="2:49">
      <c r="B1853" s="58"/>
      <c r="C1853" s="58"/>
      <c r="D1853" s="58"/>
      <c r="E1853" s="58"/>
      <c r="F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  <c r="Q1853" s="58"/>
      <c r="R1853" s="58"/>
      <c r="S1853" s="58"/>
      <c r="T1853" s="58"/>
      <c r="U1853" s="58"/>
      <c r="V1853" s="58"/>
      <c r="W1853" s="58"/>
      <c r="X1853" s="58"/>
      <c r="Y1853" s="58"/>
      <c r="Z1853" s="58"/>
      <c r="AA1853" s="38"/>
      <c r="AB1853" s="38"/>
      <c r="AC1853" s="58"/>
      <c r="AD1853" s="58"/>
      <c r="AE1853" s="58"/>
      <c r="AF1853" s="58"/>
      <c r="AG1853" s="58"/>
      <c r="AH1853" s="58"/>
      <c r="AI1853" s="58"/>
      <c r="AJ1853" s="58"/>
      <c r="AK1853" s="58"/>
      <c r="AL1853" s="58"/>
      <c r="AM1853" s="58"/>
      <c r="AN1853" s="58"/>
      <c r="AO1853" s="58"/>
      <c r="AP1853" s="58"/>
      <c r="AQ1853" s="58"/>
      <c r="AR1853" s="58"/>
      <c r="AS1853" s="58"/>
      <c r="AT1853" s="58"/>
      <c r="AU1853" s="58"/>
      <c r="AV1853" s="58"/>
      <c r="AW1853" s="58"/>
    </row>
    <row r="1854" spans="2:49">
      <c r="B1854" s="58"/>
      <c r="C1854" s="58"/>
      <c r="D1854" s="58"/>
      <c r="E1854" s="58"/>
      <c r="F1854" s="58"/>
      <c r="G1854" s="58"/>
      <c r="H1854" s="58"/>
      <c r="I1854" s="58"/>
      <c r="J1854" s="58"/>
      <c r="K1854" s="58"/>
      <c r="L1854" s="58"/>
      <c r="M1854" s="58"/>
      <c r="N1854" s="58"/>
      <c r="O1854" s="58"/>
      <c r="P1854" s="58"/>
      <c r="Q1854" s="58"/>
      <c r="R1854" s="58"/>
      <c r="S1854" s="58"/>
      <c r="T1854" s="58"/>
      <c r="U1854" s="58"/>
      <c r="V1854" s="58"/>
      <c r="W1854" s="58"/>
      <c r="X1854" s="58"/>
      <c r="Y1854" s="58"/>
      <c r="Z1854" s="58"/>
      <c r="AA1854" s="38"/>
      <c r="AB1854" s="38"/>
      <c r="AC1854" s="58"/>
      <c r="AD1854" s="58"/>
      <c r="AE1854" s="58"/>
      <c r="AF1854" s="58"/>
      <c r="AG1854" s="58"/>
      <c r="AH1854" s="58"/>
      <c r="AI1854" s="58"/>
      <c r="AJ1854" s="58"/>
      <c r="AK1854" s="58"/>
      <c r="AL1854" s="58"/>
      <c r="AM1854" s="58"/>
      <c r="AN1854" s="58"/>
      <c r="AO1854" s="58"/>
      <c r="AP1854" s="58"/>
      <c r="AQ1854" s="58"/>
      <c r="AR1854" s="58"/>
      <c r="AS1854" s="58"/>
      <c r="AT1854" s="58"/>
      <c r="AU1854" s="58"/>
      <c r="AV1854" s="58"/>
      <c r="AW1854" s="58"/>
    </row>
    <row r="1855" spans="2:49">
      <c r="B1855" s="58"/>
      <c r="C1855" s="58"/>
      <c r="D1855" s="58"/>
      <c r="E1855" s="58"/>
      <c r="F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  <c r="Q1855" s="58"/>
      <c r="R1855" s="58"/>
      <c r="S1855" s="58"/>
      <c r="T1855" s="58"/>
      <c r="U1855" s="58"/>
      <c r="V1855" s="58"/>
      <c r="W1855" s="58"/>
      <c r="X1855" s="58"/>
      <c r="Y1855" s="58"/>
      <c r="Z1855" s="58"/>
      <c r="AA1855" s="38"/>
      <c r="AB1855" s="38"/>
      <c r="AC1855" s="58"/>
      <c r="AD1855" s="58"/>
      <c r="AE1855" s="58"/>
      <c r="AF1855" s="58"/>
      <c r="AG1855" s="58"/>
      <c r="AH1855" s="58"/>
      <c r="AI1855" s="58"/>
      <c r="AJ1855" s="58"/>
      <c r="AK1855" s="58"/>
      <c r="AL1855" s="58"/>
      <c r="AM1855" s="58"/>
      <c r="AN1855" s="58"/>
      <c r="AO1855" s="58"/>
      <c r="AP1855" s="58"/>
      <c r="AQ1855" s="58"/>
      <c r="AR1855" s="58"/>
      <c r="AS1855" s="58"/>
      <c r="AT1855" s="58"/>
      <c r="AU1855" s="58"/>
      <c r="AV1855" s="58"/>
      <c r="AW1855" s="58"/>
    </row>
    <row r="1856" spans="2:49">
      <c r="B1856" s="58"/>
      <c r="C1856" s="58"/>
      <c r="D1856" s="58"/>
      <c r="E1856" s="58"/>
      <c r="F1856" s="58"/>
      <c r="G1856" s="58"/>
      <c r="H1856" s="58"/>
      <c r="I1856" s="58"/>
      <c r="J1856" s="58"/>
      <c r="K1856" s="58"/>
      <c r="L1856" s="58"/>
      <c r="M1856" s="58"/>
      <c r="N1856" s="58"/>
      <c r="O1856" s="58"/>
      <c r="P1856" s="58"/>
      <c r="Q1856" s="58"/>
      <c r="R1856" s="58"/>
      <c r="S1856" s="58"/>
      <c r="T1856" s="58"/>
      <c r="U1856" s="58"/>
      <c r="V1856" s="58"/>
      <c r="W1856" s="58"/>
      <c r="X1856" s="58"/>
      <c r="Y1856" s="58"/>
      <c r="Z1856" s="58"/>
      <c r="AA1856" s="38"/>
      <c r="AB1856" s="38"/>
      <c r="AC1856" s="58"/>
      <c r="AD1856" s="58"/>
      <c r="AE1856" s="58"/>
      <c r="AF1856" s="58"/>
      <c r="AG1856" s="58"/>
      <c r="AH1856" s="58"/>
      <c r="AI1856" s="58"/>
      <c r="AJ1856" s="58"/>
      <c r="AK1856" s="58"/>
      <c r="AL1856" s="58"/>
      <c r="AM1856" s="58"/>
      <c r="AN1856" s="58"/>
      <c r="AO1856" s="58"/>
      <c r="AP1856" s="58"/>
      <c r="AQ1856" s="58"/>
      <c r="AR1856" s="58"/>
      <c r="AS1856" s="58"/>
      <c r="AT1856" s="58"/>
      <c r="AU1856" s="58"/>
      <c r="AV1856" s="58"/>
      <c r="AW1856" s="58"/>
    </row>
    <row r="1857" spans="2:49">
      <c r="B1857" s="58"/>
      <c r="C1857" s="58"/>
      <c r="D1857" s="58"/>
      <c r="E1857" s="58"/>
      <c r="F1857" s="58"/>
      <c r="G1857" s="58"/>
      <c r="H1857" s="58"/>
      <c r="I1857" s="58"/>
      <c r="J1857" s="58"/>
      <c r="K1857" s="58"/>
      <c r="L1857" s="58"/>
      <c r="M1857" s="58"/>
      <c r="N1857" s="58"/>
      <c r="O1857" s="58"/>
      <c r="P1857" s="58"/>
      <c r="Q1857" s="58"/>
      <c r="R1857" s="58"/>
      <c r="S1857" s="58"/>
      <c r="T1857" s="58"/>
      <c r="U1857" s="58"/>
      <c r="V1857" s="58"/>
      <c r="W1857" s="58"/>
      <c r="X1857" s="58"/>
      <c r="Y1857" s="58"/>
      <c r="Z1857" s="58"/>
      <c r="AA1857" s="38"/>
      <c r="AB1857" s="38"/>
      <c r="AC1857" s="58"/>
      <c r="AD1857" s="58"/>
      <c r="AE1857" s="58"/>
      <c r="AF1857" s="58"/>
      <c r="AG1857" s="58"/>
      <c r="AH1857" s="58"/>
      <c r="AI1857" s="58"/>
      <c r="AJ1857" s="58"/>
      <c r="AK1857" s="58"/>
      <c r="AL1857" s="58"/>
      <c r="AM1857" s="58"/>
      <c r="AN1857" s="58"/>
      <c r="AO1857" s="58"/>
      <c r="AP1857" s="58"/>
      <c r="AQ1857" s="58"/>
      <c r="AR1857" s="58"/>
      <c r="AS1857" s="58"/>
      <c r="AT1857" s="58"/>
      <c r="AU1857" s="58"/>
      <c r="AV1857" s="58"/>
      <c r="AW1857" s="58"/>
    </row>
    <row r="1858" spans="2:49">
      <c r="B1858" s="58"/>
      <c r="C1858" s="58"/>
      <c r="D1858" s="58"/>
      <c r="E1858" s="58"/>
      <c r="F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  <c r="Q1858" s="58"/>
      <c r="R1858" s="58"/>
      <c r="S1858" s="58"/>
      <c r="T1858" s="58"/>
      <c r="U1858" s="58"/>
      <c r="V1858" s="58"/>
      <c r="W1858" s="58"/>
      <c r="X1858" s="58"/>
      <c r="Y1858" s="58"/>
      <c r="Z1858" s="58"/>
      <c r="AA1858" s="38"/>
      <c r="AB1858" s="38"/>
      <c r="AC1858" s="58"/>
      <c r="AD1858" s="58"/>
      <c r="AE1858" s="58"/>
      <c r="AF1858" s="58"/>
      <c r="AG1858" s="58"/>
      <c r="AH1858" s="58"/>
      <c r="AI1858" s="58"/>
      <c r="AJ1858" s="58"/>
      <c r="AK1858" s="58"/>
      <c r="AL1858" s="58"/>
      <c r="AM1858" s="58"/>
      <c r="AN1858" s="58"/>
      <c r="AO1858" s="58"/>
      <c r="AP1858" s="58"/>
      <c r="AQ1858" s="58"/>
      <c r="AR1858" s="58"/>
      <c r="AS1858" s="58"/>
      <c r="AT1858" s="58"/>
      <c r="AU1858" s="58"/>
      <c r="AV1858" s="58"/>
      <c r="AW1858" s="58"/>
    </row>
    <row r="1859" spans="2:49">
      <c r="B1859" s="58"/>
      <c r="C1859" s="58"/>
      <c r="D1859" s="58"/>
      <c r="E1859" s="58"/>
      <c r="F1859" s="58"/>
      <c r="G1859" s="58"/>
      <c r="H1859" s="58"/>
      <c r="I1859" s="58"/>
      <c r="J1859" s="58"/>
      <c r="K1859" s="58"/>
      <c r="L1859" s="58"/>
      <c r="M1859" s="58"/>
      <c r="N1859" s="58"/>
      <c r="O1859" s="58"/>
      <c r="P1859" s="58"/>
      <c r="Q1859" s="58"/>
      <c r="R1859" s="58"/>
      <c r="S1859" s="58"/>
      <c r="T1859" s="58"/>
      <c r="U1859" s="58"/>
      <c r="V1859" s="58"/>
      <c r="W1859" s="58"/>
      <c r="X1859" s="58"/>
      <c r="Y1859" s="58"/>
      <c r="Z1859" s="58"/>
      <c r="AA1859" s="38"/>
      <c r="AB1859" s="38"/>
      <c r="AC1859" s="58"/>
      <c r="AD1859" s="58"/>
      <c r="AE1859" s="58"/>
      <c r="AF1859" s="58"/>
      <c r="AG1859" s="58"/>
      <c r="AH1859" s="58"/>
      <c r="AI1859" s="58"/>
      <c r="AJ1859" s="58"/>
      <c r="AK1859" s="58"/>
      <c r="AL1859" s="58"/>
      <c r="AM1859" s="58"/>
      <c r="AN1859" s="58"/>
      <c r="AO1859" s="58"/>
      <c r="AP1859" s="58"/>
      <c r="AQ1859" s="58"/>
      <c r="AR1859" s="58"/>
      <c r="AS1859" s="58"/>
      <c r="AT1859" s="58"/>
      <c r="AU1859" s="58"/>
      <c r="AV1859" s="58"/>
      <c r="AW1859" s="58"/>
    </row>
    <row r="1860" spans="2:49">
      <c r="B1860" s="58"/>
      <c r="C1860" s="58"/>
      <c r="D1860" s="58"/>
      <c r="E1860" s="58"/>
      <c r="F1860" s="58"/>
      <c r="G1860" s="58"/>
      <c r="H1860" s="58"/>
      <c r="I1860" s="58"/>
      <c r="J1860" s="58"/>
      <c r="K1860" s="58"/>
      <c r="L1860" s="58"/>
      <c r="M1860" s="58"/>
      <c r="N1860" s="58"/>
      <c r="O1860" s="58"/>
      <c r="P1860" s="58"/>
      <c r="Q1860" s="58"/>
      <c r="R1860" s="58"/>
      <c r="S1860" s="58"/>
      <c r="T1860" s="58"/>
      <c r="U1860" s="58"/>
      <c r="V1860" s="58"/>
      <c r="W1860" s="58"/>
      <c r="X1860" s="58"/>
      <c r="Y1860" s="58"/>
      <c r="Z1860" s="58"/>
      <c r="AA1860" s="38"/>
      <c r="AB1860" s="38"/>
      <c r="AC1860" s="58"/>
      <c r="AD1860" s="58"/>
      <c r="AE1860" s="58"/>
      <c r="AF1860" s="58"/>
      <c r="AG1860" s="58"/>
      <c r="AH1860" s="58"/>
      <c r="AI1860" s="58"/>
      <c r="AJ1860" s="58"/>
      <c r="AK1860" s="58"/>
      <c r="AL1860" s="58"/>
      <c r="AM1860" s="58"/>
      <c r="AN1860" s="58"/>
      <c r="AO1860" s="58"/>
      <c r="AP1860" s="58"/>
      <c r="AQ1860" s="58"/>
      <c r="AR1860" s="58"/>
      <c r="AS1860" s="58"/>
      <c r="AT1860" s="58"/>
      <c r="AU1860" s="58"/>
      <c r="AV1860" s="58"/>
      <c r="AW1860" s="58"/>
    </row>
    <row r="1861" spans="2:49">
      <c r="B1861" s="58"/>
      <c r="C1861" s="58"/>
      <c r="D1861" s="58"/>
      <c r="E1861" s="58"/>
      <c r="F1861" s="58"/>
      <c r="G1861" s="58"/>
      <c r="H1861" s="58"/>
      <c r="I1861" s="58"/>
      <c r="J1861" s="58"/>
      <c r="K1861" s="58"/>
      <c r="L1861" s="58"/>
      <c r="M1861" s="58"/>
      <c r="N1861" s="58"/>
      <c r="O1861" s="58"/>
      <c r="P1861" s="58"/>
      <c r="Q1861" s="58"/>
      <c r="R1861" s="58"/>
      <c r="S1861" s="58"/>
      <c r="T1861" s="58"/>
      <c r="U1861" s="58"/>
      <c r="V1861" s="58"/>
      <c r="W1861" s="58"/>
      <c r="X1861" s="58"/>
      <c r="Y1861" s="58"/>
      <c r="Z1861" s="58"/>
      <c r="AA1861" s="38"/>
      <c r="AB1861" s="38"/>
      <c r="AC1861" s="58"/>
      <c r="AD1861" s="58"/>
      <c r="AE1861" s="58"/>
      <c r="AF1861" s="58"/>
      <c r="AG1861" s="58"/>
      <c r="AH1861" s="58"/>
      <c r="AI1861" s="58"/>
      <c r="AJ1861" s="58"/>
      <c r="AK1861" s="58"/>
      <c r="AL1861" s="58"/>
      <c r="AM1861" s="58"/>
      <c r="AN1861" s="58"/>
      <c r="AO1861" s="58"/>
      <c r="AP1861" s="58"/>
      <c r="AQ1861" s="58"/>
      <c r="AR1861" s="58"/>
      <c r="AS1861" s="58"/>
      <c r="AT1861" s="58"/>
      <c r="AU1861" s="58"/>
      <c r="AV1861" s="58"/>
      <c r="AW1861" s="58"/>
    </row>
    <row r="1862" spans="2:49">
      <c r="B1862" s="58"/>
      <c r="C1862" s="58"/>
      <c r="D1862" s="58"/>
      <c r="E1862" s="58"/>
      <c r="F1862" s="58"/>
      <c r="G1862" s="58"/>
      <c r="H1862" s="58"/>
      <c r="I1862" s="58"/>
      <c r="J1862" s="58"/>
      <c r="K1862" s="58"/>
      <c r="L1862" s="58"/>
      <c r="M1862" s="58"/>
      <c r="N1862" s="58"/>
      <c r="O1862" s="58"/>
      <c r="P1862" s="58"/>
      <c r="Q1862" s="58"/>
      <c r="R1862" s="58"/>
      <c r="S1862" s="58"/>
      <c r="T1862" s="58"/>
      <c r="U1862" s="58"/>
      <c r="V1862" s="58"/>
      <c r="W1862" s="58"/>
      <c r="X1862" s="58"/>
      <c r="Y1862" s="58"/>
      <c r="Z1862" s="58"/>
      <c r="AA1862" s="38"/>
      <c r="AB1862" s="38"/>
      <c r="AC1862" s="58"/>
      <c r="AD1862" s="58"/>
      <c r="AE1862" s="58"/>
      <c r="AF1862" s="58"/>
      <c r="AG1862" s="58"/>
      <c r="AH1862" s="58"/>
      <c r="AI1862" s="58"/>
      <c r="AJ1862" s="58"/>
      <c r="AK1862" s="58"/>
      <c r="AL1862" s="58"/>
      <c r="AM1862" s="58"/>
      <c r="AN1862" s="58"/>
      <c r="AO1862" s="58"/>
      <c r="AP1862" s="58"/>
      <c r="AQ1862" s="58"/>
      <c r="AR1862" s="58"/>
      <c r="AS1862" s="58"/>
      <c r="AT1862" s="58"/>
      <c r="AU1862" s="58"/>
      <c r="AV1862" s="58"/>
      <c r="AW1862" s="58"/>
    </row>
    <row r="1863" spans="2:49">
      <c r="B1863" s="58"/>
      <c r="C1863" s="58"/>
      <c r="D1863" s="58"/>
      <c r="E1863" s="58"/>
      <c r="F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  <c r="Q1863" s="58"/>
      <c r="R1863" s="58"/>
      <c r="S1863" s="58"/>
      <c r="T1863" s="58"/>
      <c r="U1863" s="58"/>
      <c r="V1863" s="58"/>
      <c r="W1863" s="58"/>
      <c r="X1863" s="58"/>
      <c r="Y1863" s="58"/>
      <c r="Z1863" s="58"/>
      <c r="AA1863" s="38"/>
      <c r="AB1863" s="38"/>
      <c r="AC1863" s="58"/>
      <c r="AD1863" s="58"/>
      <c r="AE1863" s="58"/>
      <c r="AF1863" s="58"/>
      <c r="AG1863" s="58"/>
      <c r="AH1863" s="58"/>
      <c r="AI1863" s="58"/>
      <c r="AJ1863" s="58"/>
      <c r="AK1863" s="58"/>
      <c r="AL1863" s="58"/>
      <c r="AM1863" s="58"/>
      <c r="AN1863" s="58"/>
      <c r="AO1863" s="58"/>
      <c r="AP1863" s="58"/>
      <c r="AQ1863" s="58"/>
      <c r="AR1863" s="58"/>
      <c r="AS1863" s="58"/>
      <c r="AT1863" s="58"/>
      <c r="AU1863" s="58"/>
      <c r="AV1863" s="58"/>
      <c r="AW1863" s="58"/>
    </row>
    <row r="1864" spans="2:49">
      <c r="B1864" s="58"/>
      <c r="C1864" s="58"/>
      <c r="D1864" s="58"/>
      <c r="E1864" s="58"/>
      <c r="F1864" s="58"/>
      <c r="G1864" s="58"/>
      <c r="H1864" s="58"/>
      <c r="I1864" s="58"/>
      <c r="J1864" s="58"/>
      <c r="K1864" s="58"/>
      <c r="L1864" s="58"/>
      <c r="M1864" s="58"/>
      <c r="N1864" s="58"/>
      <c r="O1864" s="58"/>
      <c r="P1864" s="58"/>
      <c r="Q1864" s="58"/>
      <c r="R1864" s="58"/>
      <c r="S1864" s="58"/>
      <c r="T1864" s="58"/>
      <c r="U1864" s="58"/>
      <c r="V1864" s="58"/>
      <c r="W1864" s="58"/>
      <c r="X1864" s="58"/>
      <c r="Y1864" s="58"/>
      <c r="Z1864" s="58"/>
      <c r="AA1864" s="38"/>
      <c r="AB1864" s="38"/>
      <c r="AC1864" s="58"/>
      <c r="AD1864" s="58"/>
      <c r="AE1864" s="58"/>
      <c r="AF1864" s="58"/>
      <c r="AG1864" s="58"/>
      <c r="AH1864" s="58"/>
      <c r="AI1864" s="58"/>
      <c r="AJ1864" s="58"/>
      <c r="AK1864" s="58"/>
      <c r="AL1864" s="58"/>
      <c r="AM1864" s="58"/>
      <c r="AN1864" s="58"/>
      <c r="AO1864" s="58"/>
      <c r="AP1864" s="58"/>
      <c r="AQ1864" s="58"/>
      <c r="AR1864" s="58"/>
      <c r="AS1864" s="58"/>
      <c r="AT1864" s="58"/>
      <c r="AU1864" s="58"/>
      <c r="AV1864" s="58"/>
      <c r="AW1864" s="58"/>
    </row>
    <row r="1865" spans="2:49">
      <c r="B1865" s="58"/>
      <c r="C1865" s="58"/>
      <c r="D1865" s="58"/>
      <c r="E1865" s="58"/>
      <c r="F1865" s="58"/>
      <c r="G1865" s="58"/>
      <c r="H1865" s="58"/>
      <c r="I1865" s="58"/>
      <c r="J1865" s="58"/>
      <c r="K1865" s="58"/>
      <c r="L1865" s="58"/>
      <c r="M1865" s="58"/>
      <c r="N1865" s="58"/>
      <c r="O1865" s="58"/>
      <c r="P1865" s="58"/>
      <c r="Q1865" s="58"/>
      <c r="R1865" s="58"/>
      <c r="S1865" s="58"/>
      <c r="T1865" s="58"/>
      <c r="U1865" s="58"/>
      <c r="V1865" s="58"/>
      <c r="W1865" s="58"/>
      <c r="X1865" s="58"/>
      <c r="Y1865" s="58"/>
      <c r="Z1865" s="58"/>
      <c r="AA1865" s="38"/>
      <c r="AB1865" s="38"/>
      <c r="AC1865" s="58"/>
      <c r="AD1865" s="58"/>
      <c r="AE1865" s="58"/>
      <c r="AF1865" s="58"/>
      <c r="AG1865" s="58"/>
      <c r="AH1865" s="58"/>
      <c r="AI1865" s="58"/>
      <c r="AJ1865" s="58"/>
      <c r="AK1865" s="58"/>
      <c r="AL1865" s="58"/>
      <c r="AM1865" s="58"/>
      <c r="AN1865" s="58"/>
      <c r="AO1865" s="58"/>
      <c r="AP1865" s="58"/>
      <c r="AQ1865" s="58"/>
      <c r="AR1865" s="58"/>
      <c r="AS1865" s="58"/>
      <c r="AT1865" s="58"/>
      <c r="AU1865" s="58"/>
      <c r="AV1865" s="58"/>
      <c r="AW1865" s="58"/>
    </row>
    <row r="1866" spans="2:49">
      <c r="B1866" s="58"/>
      <c r="C1866" s="58"/>
      <c r="D1866" s="58"/>
      <c r="E1866" s="58"/>
      <c r="F1866" s="58"/>
      <c r="G1866" s="58"/>
      <c r="H1866" s="58"/>
      <c r="I1866" s="58"/>
      <c r="J1866" s="58"/>
      <c r="K1866" s="58"/>
      <c r="L1866" s="58"/>
      <c r="M1866" s="58"/>
      <c r="N1866" s="58"/>
      <c r="O1866" s="58"/>
      <c r="P1866" s="58"/>
      <c r="Q1866" s="58"/>
      <c r="R1866" s="58"/>
      <c r="S1866" s="58"/>
      <c r="T1866" s="58"/>
      <c r="U1866" s="58"/>
      <c r="V1866" s="58"/>
      <c r="W1866" s="58"/>
      <c r="X1866" s="58"/>
      <c r="Y1866" s="58"/>
      <c r="Z1866" s="58"/>
      <c r="AA1866" s="38"/>
      <c r="AB1866" s="38"/>
      <c r="AC1866" s="58"/>
      <c r="AD1866" s="58"/>
      <c r="AE1866" s="58"/>
      <c r="AF1866" s="58"/>
      <c r="AG1866" s="58"/>
      <c r="AH1866" s="58"/>
      <c r="AI1866" s="58"/>
      <c r="AJ1866" s="58"/>
      <c r="AK1866" s="58"/>
      <c r="AL1866" s="58"/>
      <c r="AM1866" s="58"/>
      <c r="AN1866" s="58"/>
      <c r="AO1866" s="58"/>
      <c r="AP1866" s="58"/>
      <c r="AQ1866" s="58"/>
      <c r="AR1866" s="58"/>
      <c r="AS1866" s="58"/>
      <c r="AT1866" s="58"/>
      <c r="AU1866" s="58"/>
      <c r="AV1866" s="58"/>
      <c r="AW1866" s="58"/>
    </row>
    <row r="1867" spans="2:49">
      <c r="B1867" s="58"/>
      <c r="C1867" s="58"/>
      <c r="D1867" s="58"/>
      <c r="E1867" s="58"/>
      <c r="F1867" s="58"/>
      <c r="G1867" s="58"/>
      <c r="H1867" s="58"/>
      <c r="I1867" s="58"/>
      <c r="J1867" s="58"/>
      <c r="K1867" s="58"/>
      <c r="L1867" s="58"/>
      <c r="M1867" s="58"/>
      <c r="N1867" s="58"/>
      <c r="O1867" s="58"/>
      <c r="P1867" s="58"/>
      <c r="Q1867" s="58"/>
      <c r="R1867" s="58"/>
      <c r="S1867" s="58"/>
      <c r="T1867" s="58"/>
      <c r="U1867" s="58"/>
      <c r="V1867" s="58"/>
      <c r="W1867" s="58"/>
      <c r="X1867" s="58"/>
      <c r="Y1867" s="58"/>
      <c r="Z1867" s="58"/>
      <c r="AA1867" s="38"/>
      <c r="AB1867" s="38"/>
      <c r="AC1867" s="58"/>
      <c r="AD1867" s="58"/>
      <c r="AE1867" s="58"/>
      <c r="AF1867" s="58"/>
      <c r="AG1867" s="58"/>
      <c r="AH1867" s="58"/>
      <c r="AI1867" s="58"/>
      <c r="AJ1867" s="58"/>
      <c r="AK1867" s="58"/>
      <c r="AL1867" s="58"/>
      <c r="AM1867" s="58"/>
      <c r="AN1867" s="58"/>
      <c r="AO1867" s="58"/>
      <c r="AP1867" s="58"/>
      <c r="AQ1867" s="58"/>
      <c r="AR1867" s="58"/>
      <c r="AS1867" s="58"/>
      <c r="AT1867" s="58"/>
      <c r="AU1867" s="58"/>
      <c r="AV1867" s="58"/>
      <c r="AW1867" s="58"/>
    </row>
    <row r="1868" spans="2:49">
      <c r="B1868" s="58"/>
      <c r="C1868" s="58"/>
      <c r="D1868" s="58"/>
      <c r="E1868" s="58"/>
      <c r="F1868" s="58"/>
      <c r="G1868" s="58"/>
      <c r="H1868" s="58"/>
      <c r="I1868" s="58"/>
      <c r="J1868" s="58"/>
      <c r="K1868" s="58"/>
      <c r="L1868" s="58"/>
      <c r="M1868" s="58"/>
      <c r="N1868" s="58"/>
      <c r="O1868" s="58"/>
      <c r="P1868" s="58"/>
      <c r="Q1868" s="58"/>
      <c r="R1868" s="58"/>
      <c r="S1868" s="58"/>
      <c r="T1868" s="58"/>
      <c r="U1868" s="58"/>
      <c r="V1868" s="58"/>
      <c r="W1868" s="58"/>
      <c r="X1868" s="58"/>
      <c r="Y1868" s="58"/>
      <c r="Z1868" s="58"/>
      <c r="AA1868" s="38"/>
      <c r="AB1868" s="38"/>
      <c r="AC1868" s="58"/>
      <c r="AD1868" s="58"/>
      <c r="AE1868" s="58"/>
      <c r="AF1868" s="58"/>
      <c r="AG1868" s="58"/>
      <c r="AH1868" s="58"/>
      <c r="AI1868" s="58"/>
      <c r="AJ1868" s="58"/>
      <c r="AK1868" s="58"/>
      <c r="AL1868" s="58"/>
      <c r="AM1868" s="58"/>
      <c r="AN1868" s="58"/>
      <c r="AO1868" s="58"/>
      <c r="AP1868" s="58"/>
      <c r="AQ1868" s="58"/>
      <c r="AR1868" s="58"/>
      <c r="AS1868" s="58"/>
      <c r="AT1868" s="58"/>
      <c r="AU1868" s="58"/>
      <c r="AV1868" s="58"/>
      <c r="AW1868" s="58"/>
    </row>
    <row r="1869" spans="2:49">
      <c r="B1869" s="58"/>
      <c r="C1869" s="58"/>
      <c r="D1869" s="58"/>
      <c r="E1869" s="58"/>
      <c r="F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  <c r="Q1869" s="58"/>
      <c r="R1869" s="58"/>
      <c r="S1869" s="58"/>
      <c r="T1869" s="58"/>
      <c r="U1869" s="58"/>
      <c r="V1869" s="58"/>
      <c r="W1869" s="58"/>
      <c r="X1869" s="58"/>
      <c r="Y1869" s="58"/>
      <c r="Z1869" s="58"/>
      <c r="AA1869" s="38"/>
      <c r="AB1869" s="38"/>
      <c r="AC1869" s="58"/>
      <c r="AD1869" s="58"/>
      <c r="AE1869" s="58"/>
      <c r="AF1869" s="58"/>
      <c r="AG1869" s="58"/>
      <c r="AH1869" s="58"/>
      <c r="AI1869" s="58"/>
      <c r="AJ1869" s="58"/>
      <c r="AK1869" s="58"/>
      <c r="AL1869" s="58"/>
      <c r="AM1869" s="58"/>
      <c r="AN1869" s="58"/>
      <c r="AO1869" s="58"/>
      <c r="AP1869" s="58"/>
      <c r="AQ1869" s="58"/>
      <c r="AR1869" s="58"/>
      <c r="AS1869" s="58"/>
      <c r="AT1869" s="58"/>
      <c r="AU1869" s="58"/>
      <c r="AV1869" s="58"/>
      <c r="AW1869" s="58"/>
    </row>
    <row r="1870" spans="2:49">
      <c r="B1870" s="58"/>
      <c r="C1870" s="58"/>
      <c r="D1870" s="58"/>
      <c r="E1870" s="58"/>
      <c r="F1870" s="58"/>
      <c r="G1870" s="58"/>
      <c r="H1870" s="58"/>
      <c r="I1870" s="58"/>
      <c r="J1870" s="58"/>
      <c r="K1870" s="58"/>
      <c r="L1870" s="58"/>
      <c r="M1870" s="58"/>
      <c r="N1870" s="58"/>
      <c r="O1870" s="58"/>
      <c r="P1870" s="58"/>
      <c r="Q1870" s="58"/>
      <c r="R1870" s="58"/>
      <c r="S1870" s="58"/>
      <c r="T1870" s="58"/>
      <c r="U1870" s="58"/>
      <c r="V1870" s="58"/>
      <c r="W1870" s="58"/>
      <c r="X1870" s="58"/>
      <c r="Y1870" s="58"/>
      <c r="Z1870" s="58"/>
      <c r="AA1870" s="38"/>
      <c r="AB1870" s="38"/>
      <c r="AC1870" s="58"/>
      <c r="AD1870" s="58"/>
      <c r="AE1870" s="58"/>
      <c r="AF1870" s="58"/>
      <c r="AG1870" s="58"/>
      <c r="AH1870" s="58"/>
      <c r="AI1870" s="58"/>
      <c r="AJ1870" s="58"/>
      <c r="AK1870" s="58"/>
      <c r="AL1870" s="58"/>
      <c r="AM1870" s="58"/>
      <c r="AN1870" s="58"/>
      <c r="AO1870" s="58"/>
      <c r="AP1870" s="58"/>
      <c r="AQ1870" s="58"/>
      <c r="AR1870" s="58"/>
      <c r="AS1870" s="58"/>
      <c r="AT1870" s="58"/>
      <c r="AU1870" s="58"/>
      <c r="AV1870" s="58"/>
      <c r="AW1870" s="58"/>
    </row>
    <row r="1871" spans="2:49">
      <c r="B1871" s="58"/>
      <c r="C1871" s="58"/>
      <c r="D1871" s="58"/>
      <c r="E1871" s="58"/>
      <c r="F1871" s="58"/>
      <c r="G1871" s="58"/>
      <c r="H1871" s="58"/>
      <c r="I1871" s="58"/>
      <c r="J1871" s="58"/>
      <c r="K1871" s="58"/>
      <c r="L1871" s="58"/>
      <c r="M1871" s="58"/>
      <c r="N1871" s="58"/>
      <c r="O1871" s="58"/>
      <c r="P1871" s="58"/>
      <c r="Q1871" s="58"/>
      <c r="R1871" s="58"/>
      <c r="S1871" s="58"/>
      <c r="T1871" s="58"/>
      <c r="U1871" s="58"/>
      <c r="V1871" s="58"/>
      <c r="W1871" s="58"/>
      <c r="X1871" s="58"/>
      <c r="Y1871" s="58"/>
      <c r="Z1871" s="58"/>
      <c r="AA1871" s="38"/>
      <c r="AB1871" s="38"/>
      <c r="AC1871" s="58"/>
      <c r="AD1871" s="58"/>
      <c r="AE1871" s="58"/>
      <c r="AF1871" s="58"/>
      <c r="AG1871" s="58"/>
      <c r="AH1871" s="58"/>
      <c r="AI1871" s="58"/>
      <c r="AJ1871" s="58"/>
      <c r="AK1871" s="58"/>
      <c r="AL1871" s="58"/>
      <c r="AM1871" s="58"/>
      <c r="AN1871" s="58"/>
      <c r="AO1871" s="58"/>
      <c r="AP1871" s="58"/>
      <c r="AQ1871" s="58"/>
      <c r="AR1871" s="58"/>
      <c r="AS1871" s="58"/>
      <c r="AT1871" s="58"/>
      <c r="AU1871" s="58"/>
      <c r="AV1871" s="58"/>
      <c r="AW1871" s="58"/>
    </row>
    <row r="1872" spans="2:49">
      <c r="B1872" s="58"/>
      <c r="C1872" s="58"/>
      <c r="D1872" s="58"/>
      <c r="E1872" s="58"/>
      <c r="F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  <c r="Q1872" s="58"/>
      <c r="R1872" s="58"/>
      <c r="S1872" s="58"/>
      <c r="T1872" s="58"/>
      <c r="U1872" s="58"/>
      <c r="V1872" s="58"/>
      <c r="W1872" s="58"/>
      <c r="X1872" s="58"/>
      <c r="Y1872" s="58"/>
      <c r="Z1872" s="58"/>
      <c r="AA1872" s="38"/>
      <c r="AB1872" s="38"/>
      <c r="AC1872" s="58"/>
      <c r="AD1872" s="58"/>
      <c r="AE1872" s="58"/>
      <c r="AF1872" s="58"/>
      <c r="AG1872" s="58"/>
      <c r="AH1872" s="58"/>
      <c r="AI1872" s="58"/>
      <c r="AJ1872" s="58"/>
      <c r="AK1872" s="58"/>
      <c r="AL1872" s="58"/>
      <c r="AM1872" s="58"/>
      <c r="AN1872" s="58"/>
      <c r="AO1872" s="58"/>
      <c r="AP1872" s="58"/>
      <c r="AQ1872" s="58"/>
      <c r="AR1872" s="58"/>
      <c r="AS1872" s="58"/>
      <c r="AT1872" s="58"/>
      <c r="AU1872" s="58"/>
      <c r="AV1872" s="58"/>
      <c r="AW1872" s="58"/>
    </row>
    <row r="1873" spans="2:49">
      <c r="B1873" s="58"/>
      <c r="C1873" s="58"/>
      <c r="D1873" s="58"/>
      <c r="E1873" s="58"/>
      <c r="F1873" s="58"/>
      <c r="G1873" s="58"/>
      <c r="H1873" s="58"/>
      <c r="I1873" s="58"/>
      <c r="J1873" s="58"/>
      <c r="K1873" s="58"/>
      <c r="L1873" s="58"/>
      <c r="M1873" s="58"/>
      <c r="N1873" s="58"/>
      <c r="O1873" s="58"/>
      <c r="P1873" s="58"/>
      <c r="Q1873" s="58"/>
      <c r="R1873" s="58"/>
      <c r="S1873" s="58"/>
      <c r="T1873" s="58"/>
      <c r="U1873" s="58"/>
      <c r="V1873" s="58"/>
      <c r="W1873" s="58"/>
      <c r="X1873" s="58"/>
      <c r="Y1873" s="58"/>
      <c r="Z1873" s="58"/>
      <c r="AA1873" s="38"/>
      <c r="AB1873" s="38"/>
      <c r="AC1873" s="58"/>
      <c r="AD1873" s="58"/>
      <c r="AE1873" s="58"/>
      <c r="AF1873" s="58"/>
      <c r="AG1873" s="58"/>
      <c r="AH1873" s="58"/>
      <c r="AI1873" s="58"/>
      <c r="AJ1873" s="58"/>
      <c r="AK1873" s="58"/>
      <c r="AL1873" s="58"/>
      <c r="AM1873" s="58"/>
      <c r="AN1873" s="58"/>
      <c r="AO1873" s="58"/>
      <c r="AP1873" s="58"/>
      <c r="AQ1873" s="58"/>
      <c r="AR1873" s="58"/>
      <c r="AS1873" s="58"/>
      <c r="AT1873" s="58"/>
      <c r="AU1873" s="58"/>
      <c r="AV1873" s="58"/>
      <c r="AW1873" s="58"/>
    </row>
    <row r="1874" spans="2:49">
      <c r="B1874" s="58"/>
      <c r="C1874" s="58"/>
      <c r="D1874" s="58"/>
      <c r="E1874" s="58"/>
      <c r="F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  <c r="Q1874" s="58"/>
      <c r="R1874" s="58"/>
      <c r="S1874" s="58"/>
      <c r="T1874" s="58"/>
      <c r="U1874" s="58"/>
      <c r="V1874" s="58"/>
      <c r="W1874" s="58"/>
      <c r="X1874" s="58"/>
      <c r="Y1874" s="58"/>
      <c r="Z1874" s="58"/>
      <c r="AA1874" s="38"/>
      <c r="AB1874" s="38"/>
      <c r="AC1874" s="58"/>
      <c r="AD1874" s="58"/>
      <c r="AE1874" s="58"/>
      <c r="AF1874" s="58"/>
      <c r="AG1874" s="58"/>
      <c r="AH1874" s="58"/>
      <c r="AI1874" s="58"/>
      <c r="AJ1874" s="58"/>
      <c r="AK1874" s="58"/>
      <c r="AL1874" s="58"/>
      <c r="AM1874" s="58"/>
      <c r="AN1874" s="58"/>
      <c r="AO1874" s="58"/>
      <c r="AP1874" s="58"/>
      <c r="AQ1874" s="58"/>
      <c r="AR1874" s="58"/>
      <c r="AS1874" s="58"/>
      <c r="AT1874" s="58"/>
      <c r="AU1874" s="58"/>
      <c r="AV1874" s="58"/>
      <c r="AW1874" s="58"/>
    </row>
    <row r="1875" spans="2:49">
      <c r="B1875" s="58"/>
      <c r="C1875" s="58"/>
      <c r="D1875" s="58"/>
      <c r="E1875" s="58"/>
      <c r="F1875" s="58"/>
      <c r="G1875" s="58"/>
      <c r="H1875" s="58"/>
      <c r="I1875" s="58"/>
      <c r="J1875" s="58"/>
      <c r="K1875" s="58"/>
      <c r="L1875" s="58"/>
      <c r="M1875" s="58"/>
      <c r="N1875" s="58"/>
      <c r="O1875" s="58"/>
      <c r="P1875" s="58"/>
      <c r="Q1875" s="58"/>
      <c r="R1875" s="58"/>
      <c r="S1875" s="58"/>
      <c r="T1875" s="58"/>
      <c r="U1875" s="58"/>
      <c r="V1875" s="58"/>
      <c r="W1875" s="58"/>
      <c r="X1875" s="58"/>
      <c r="Y1875" s="58"/>
      <c r="Z1875" s="58"/>
      <c r="AA1875" s="38"/>
      <c r="AB1875" s="38"/>
      <c r="AC1875" s="58"/>
      <c r="AD1875" s="58"/>
      <c r="AE1875" s="58"/>
      <c r="AF1875" s="58"/>
      <c r="AG1875" s="58"/>
      <c r="AH1875" s="58"/>
      <c r="AI1875" s="58"/>
      <c r="AJ1875" s="58"/>
      <c r="AK1875" s="58"/>
      <c r="AL1875" s="58"/>
      <c r="AM1875" s="58"/>
      <c r="AN1875" s="58"/>
      <c r="AO1875" s="58"/>
      <c r="AP1875" s="58"/>
      <c r="AQ1875" s="58"/>
      <c r="AR1875" s="58"/>
      <c r="AS1875" s="58"/>
      <c r="AT1875" s="58"/>
      <c r="AU1875" s="58"/>
      <c r="AV1875" s="58"/>
      <c r="AW1875" s="58"/>
    </row>
    <row r="1876" spans="2:49">
      <c r="B1876" s="58"/>
      <c r="C1876" s="58"/>
      <c r="D1876" s="58"/>
      <c r="E1876" s="58"/>
      <c r="F1876" s="58"/>
      <c r="G1876" s="58"/>
      <c r="H1876" s="58"/>
      <c r="I1876" s="58"/>
      <c r="J1876" s="58"/>
      <c r="K1876" s="58"/>
      <c r="L1876" s="58"/>
      <c r="M1876" s="58"/>
      <c r="N1876" s="58"/>
      <c r="O1876" s="58"/>
      <c r="P1876" s="58"/>
      <c r="Q1876" s="58"/>
      <c r="R1876" s="58"/>
      <c r="S1876" s="58"/>
      <c r="T1876" s="58"/>
      <c r="U1876" s="58"/>
      <c r="V1876" s="58"/>
      <c r="W1876" s="58"/>
      <c r="X1876" s="58"/>
      <c r="Y1876" s="58"/>
      <c r="Z1876" s="58"/>
      <c r="AA1876" s="38"/>
      <c r="AB1876" s="38"/>
      <c r="AC1876" s="58"/>
      <c r="AD1876" s="58"/>
      <c r="AE1876" s="58"/>
      <c r="AF1876" s="58"/>
      <c r="AG1876" s="58"/>
      <c r="AH1876" s="58"/>
      <c r="AI1876" s="58"/>
      <c r="AJ1876" s="58"/>
      <c r="AK1876" s="58"/>
      <c r="AL1876" s="58"/>
      <c r="AM1876" s="58"/>
      <c r="AN1876" s="58"/>
      <c r="AO1876" s="58"/>
      <c r="AP1876" s="58"/>
      <c r="AQ1876" s="58"/>
      <c r="AR1876" s="58"/>
      <c r="AS1876" s="58"/>
      <c r="AT1876" s="58"/>
      <c r="AU1876" s="58"/>
      <c r="AV1876" s="58"/>
      <c r="AW1876" s="58"/>
    </row>
    <row r="1877" spans="2:49">
      <c r="B1877" s="58"/>
      <c r="C1877" s="58"/>
      <c r="D1877" s="58"/>
      <c r="E1877" s="58"/>
      <c r="F1877" s="58"/>
      <c r="G1877" s="58"/>
      <c r="H1877" s="58"/>
      <c r="I1877" s="58"/>
      <c r="J1877" s="58"/>
      <c r="K1877" s="58"/>
      <c r="L1877" s="58"/>
      <c r="M1877" s="58"/>
      <c r="N1877" s="58"/>
      <c r="O1877" s="58"/>
      <c r="P1877" s="58"/>
      <c r="Q1877" s="58"/>
      <c r="R1877" s="58"/>
      <c r="S1877" s="58"/>
      <c r="T1877" s="58"/>
      <c r="U1877" s="58"/>
      <c r="V1877" s="58"/>
      <c r="W1877" s="58"/>
      <c r="X1877" s="58"/>
      <c r="Y1877" s="58"/>
      <c r="Z1877" s="58"/>
      <c r="AA1877" s="38"/>
      <c r="AB1877" s="38"/>
      <c r="AC1877" s="58"/>
      <c r="AD1877" s="58"/>
      <c r="AE1877" s="58"/>
      <c r="AF1877" s="58"/>
      <c r="AG1877" s="58"/>
      <c r="AH1877" s="58"/>
      <c r="AI1877" s="58"/>
      <c r="AJ1877" s="58"/>
      <c r="AK1877" s="58"/>
      <c r="AL1877" s="58"/>
      <c r="AM1877" s="58"/>
      <c r="AN1877" s="58"/>
      <c r="AO1877" s="58"/>
      <c r="AP1877" s="58"/>
      <c r="AQ1877" s="58"/>
      <c r="AR1877" s="58"/>
      <c r="AS1877" s="58"/>
      <c r="AT1877" s="58"/>
      <c r="AU1877" s="58"/>
      <c r="AV1877" s="58"/>
      <c r="AW1877" s="58"/>
    </row>
    <row r="1878" spans="2:49">
      <c r="B1878" s="58"/>
      <c r="C1878" s="58"/>
      <c r="D1878" s="58"/>
      <c r="E1878" s="58"/>
      <c r="F1878" s="58"/>
      <c r="G1878" s="58"/>
      <c r="H1878" s="58"/>
      <c r="I1878" s="58"/>
      <c r="J1878" s="58"/>
      <c r="K1878" s="58"/>
      <c r="L1878" s="58"/>
      <c r="M1878" s="58"/>
      <c r="N1878" s="58"/>
      <c r="O1878" s="58"/>
      <c r="P1878" s="58"/>
      <c r="Q1878" s="58"/>
      <c r="R1878" s="58"/>
      <c r="S1878" s="58"/>
      <c r="T1878" s="58"/>
      <c r="U1878" s="58"/>
      <c r="V1878" s="58"/>
      <c r="W1878" s="58"/>
      <c r="X1878" s="58"/>
      <c r="Y1878" s="58"/>
      <c r="Z1878" s="58"/>
      <c r="AA1878" s="38"/>
      <c r="AB1878" s="38"/>
      <c r="AC1878" s="58"/>
      <c r="AD1878" s="58"/>
      <c r="AE1878" s="58"/>
      <c r="AF1878" s="58"/>
      <c r="AG1878" s="58"/>
      <c r="AH1878" s="58"/>
      <c r="AI1878" s="58"/>
      <c r="AJ1878" s="58"/>
      <c r="AK1878" s="58"/>
      <c r="AL1878" s="58"/>
      <c r="AM1878" s="58"/>
      <c r="AN1878" s="58"/>
      <c r="AO1878" s="58"/>
      <c r="AP1878" s="58"/>
      <c r="AQ1878" s="58"/>
      <c r="AR1878" s="58"/>
      <c r="AS1878" s="58"/>
      <c r="AT1878" s="58"/>
      <c r="AU1878" s="58"/>
      <c r="AV1878" s="58"/>
      <c r="AW1878" s="58"/>
    </row>
    <row r="1879" spans="2:49">
      <c r="B1879" s="58"/>
      <c r="C1879" s="58"/>
      <c r="D1879" s="58"/>
      <c r="E1879" s="58"/>
      <c r="F1879" s="58"/>
      <c r="G1879" s="58"/>
      <c r="H1879" s="58"/>
      <c r="I1879" s="58"/>
      <c r="J1879" s="58"/>
      <c r="K1879" s="58"/>
      <c r="L1879" s="58"/>
      <c r="M1879" s="58"/>
      <c r="N1879" s="58"/>
      <c r="O1879" s="58"/>
      <c r="P1879" s="58"/>
      <c r="Q1879" s="58"/>
      <c r="R1879" s="58"/>
      <c r="S1879" s="58"/>
      <c r="T1879" s="58"/>
      <c r="U1879" s="58"/>
      <c r="V1879" s="58"/>
      <c r="W1879" s="58"/>
      <c r="X1879" s="58"/>
      <c r="Y1879" s="58"/>
      <c r="Z1879" s="58"/>
      <c r="AA1879" s="38"/>
      <c r="AB1879" s="38"/>
      <c r="AC1879" s="58"/>
      <c r="AD1879" s="58"/>
      <c r="AE1879" s="58"/>
      <c r="AF1879" s="58"/>
      <c r="AG1879" s="58"/>
      <c r="AH1879" s="58"/>
      <c r="AI1879" s="58"/>
      <c r="AJ1879" s="58"/>
      <c r="AK1879" s="58"/>
      <c r="AL1879" s="58"/>
      <c r="AM1879" s="58"/>
      <c r="AN1879" s="58"/>
      <c r="AO1879" s="58"/>
      <c r="AP1879" s="58"/>
      <c r="AQ1879" s="58"/>
      <c r="AR1879" s="58"/>
      <c r="AS1879" s="58"/>
      <c r="AT1879" s="58"/>
      <c r="AU1879" s="58"/>
      <c r="AV1879" s="58"/>
      <c r="AW1879" s="58"/>
    </row>
    <row r="1880" spans="2:49">
      <c r="B1880" s="58"/>
      <c r="C1880" s="58"/>
      <c r="D1880" s="58"/>
      <c r="E1880" s="58"/>
      <c r="F1880" s="58"/>
      <c r="G1880" s="58"/>
      <c r="H1880" s="58"/>
      <c r="I1880" s="58"/>
      <c r="J1880" s="58"/>
      <c r="K1880" s="58"/>
      <c r="L1880" s="58"/>
      <c r="M1880" s="58"/>
      <c r="N1880" s="58"/>
      <c r="O1880" s="58"/>
      <c r="P1880" s="58"/>
      <c r="Q1880" s="58"/>
      <c r="R1880" s="58"/>
      <c r="S1880" s="58"/>
      <c r="T1880" s="58"/>
      <c r="U1880" s="58"/>
      <c r="V1880" s="58"/>
      <c r="W1880" s="58"/>
      <c r="X1880" s="58"/>
      <c r="Y1880" s="58"/>
      <c r="Z1880" s="58"/>
      <c r="AA1880" s="38"/>
      <c r="AB1880" s="38"/>
      <c r="AC1880" s="58"/>
      <c r="AD1880" s="58"/>
      <c r="AE1880" s="58"/>
      <c r="AF1880" s="58"/>
      <c r="AG1880" s="58"/>
      <c r="AH1880" s="58"/>
      <c r="AI1880" s="58"/>
      <c r="AJ1880" s="58"/>
      <c r="AK1880" s="58"/>
      <c r="AL1880" s="58"/>
      <c r="AM1880" s="58"/>
      <c r="AN1880" s="58"/>
      <c r="AO1880" s="58"/>
      <c r="AP1880" s="58"/>
      <c r="AQ1880" s="58"/>
      <c r="AR1880" s="58"/>
      <c r="AS1880" s="58"/>
      <c r="AT1880" s="58"/>
      <c r="AU1880" s="58"/>
      <c r="AV1880" s="58"/>
      <c r="AW1880" s="58"/>
    </row>
    <row r="1881" spans="2:49">
      <c r="B1881" s="58"/>
      <c r="C1881" s="58"/>
      <c r="D1881" s="58"/>
      <c r="E1881" s="58"/>
      <c r="F1881" s="58"/>
      <c r="G1881" s="58"/>
      <c r="H1881" s="58"/>
      <c r="I1881" s="58"/>
      <c r="J1881" s="58"/>
      <c r="K1881" s="58"/>
      <c r="L1881" s="58"/>
      <c r="M1881" s="58"/>
      <c r="N1881" s="58"/>
      <c r="O1881" s="58"/>
      <c r="P1881" s="58"/>
      <c r="Q1881" s="58"/>
      <c r="R1881" s="58"/>
      <c r="S1881" s="58"/>
      <c r="T1881" s="58"/>
      <c r="U1881" s="58"/>
      <c r="V1881" s="58"/>
      <c r="W1881" s="58"/>
      <c r="X1881" s="58"/>
      <c r="Y1881" s="58"/>
      <c r="Z1881" s="58"/>
      <c r="AA1881" s="38"/>
      <c r="AB1881" s="38"/>
      <c r="AC1881" s="58"/>
      <c r="AD1881" s="58"/>
      <c r="AE1881" s="58"/>
      <c r="AF1881" s="58"/>
      <c r="AG1881" s="58"/>
      <c r="AH1881" s="58"/>
      <c r="AI1881" s="58"/>
      <c r="AJ1881" s="58"/>
      <c r="AK1881" s="58"/>
      <c r="AL1881" s="58"/>
      <c r="AM1881" s="58"/>
      <c r="AN1881" s="58"/>
      <c r="AO1881" s="58"/>
      <c r="AP1881" s="58"/>
      <c r="AQ1881" s="58"/>
      <c r="AR1881" s="58"/>
      <c r="AS1881" s="58"/>
      <c r="AT1881" s="58"/>
      <c r="AU1881" s="58"/>
      <c r="AV1881" s="58"/>
      <c r="AW1881" s="58"/>
    </row>
    <row r="1882" spans="2:49">
      <c r="B1882" s="58"/>
      <c r="C1882" s="58"/>
      <c r="D1882" s="58"/>
      <c r="E1882" s="58"/>
      <c r="F1882" s="58"/>
      <c r="G1882" s="58"/>
      <c r="H1882" s="58"/>
      <c r="I1882" s="58"/>
      <c r="J1882" s="58"/>
      <c r="K1882" s="58"/>
      <c r="L1882" s="58"/>
      <c r="M1882" s="58"/>
      <c r="N1882" s="58"/>
      <c r="O1882" s="58"/>
      <c r="P1882" s="58"/>
      <c r="Q1882" s="58"/>
      <c r="R1882" s="58"/>
      <c r="S1882" s="58"/>
      <c r="T1882" s="58"/>
      <c r="U1882" s="58"/>
      <c r="V1882" s="58"/>
      <c r="W1882" s="58"/>
      <c r="X1882" s="58"/>
      <c r="Y1882" s="58"/>
      <c r="Z1882" s="58"/>
      <c r="AA1882" s="38"/>
      <c r="AB1882" s="38"/>
      <c r="AC1882" s="58"/>
      <c r="AD1882" s="58"/>
      <c r="AE1882" s="58"/>
      <c r="AF1882" s="58"/>
      <c r="AG1882" s="58"/>
      <c r="AH1882" s="58"/>
      <c r="AI1882" s="58"/>
      <c r="AJ1882" s="58"/>
      <c r="AK1882" s="58"/>
      <c r="AL1882" s="58"/>
      <c r="AM1882" s="58"/>
      <c r="AN1882" s="58"/>
      <c r="AO1882" s="58"/>
      <c r="AP1882" s="58"/>
      <c r="AQ1882" s="58"/>
      <c r="AR1882" s="58"/>
      <c r="AS1882" s="58"/>
      <c r="AT1882" s="58"/>
      <c r="AU1882" s="58"/>
      <c r="AV1882" s="58"/>
      <c r="AW1882" s="58"/>
    </row>
    <row r="1883" spans="2:49">
      <c r="B1883" s="58"/>
      <c r="C1883" s="58"/>
      <c r="D1883" s="58"/>
      <c r="E1883" s="58"/>
      <c r="F1883" s="58"/>
      <c r="G1883" s="58"/>
      <c r="H1883" s="58"/>
      <c r="I1883" s="58"/>
      <c r="J1883" s="58"/>
      <c r="K1883" s="58"/>
      <c r="L1883" s="58"/>
      <c r="M1883" s="58"/>
      <c r="N1883" s="58"/>
      <c r="O1883" s="58"/>
      <c r="P1883" s="58"/>
      <c r="Q1883" s="58"/>
      <c r="R1883" s="58"/>
      <c r="S1883" s="58"/>
      <c r="T1883" s="58"/>
      <c r="U1883" s="58"/>
      <c r="V1883" s="58"/>
      <c r="W1883" s="58"/>
      <c r="X1883" s="58"/>
      <c r="Y1883" s="58"/>
      <c r="Z1883" s="58"/>
      <c r="AA1883" s="38"/>
      <c r="AB1883" s="38"/>
      <c r="AC1883" s="58"/>
      <c r="AD1883" s="58"/>
      <c r="AE1883" s="58"/>
      <c r="AF1883" s="58"/>
      <c r="AG1883" s="58"/>
      <c r="AH1883" s="58"/>
      <c r="AI1883" s="58"/>
      <c r="AJ1883" s="58"/>
      <c r="AK1883" s="58"/>
      <c r="AL1883" s="58"/>
      <c r="AM1883" s="58"/>
      <c r="AN1883" s="58"/>
      <c r="AO1883" s="58"/>
      <c r="AP1883" s="58"/>
      <c r="AQ1883" s="58"/>
      <c r="AR1883" s="58"/>
      <c r="AS1883" s="58"/>
      <c r="AT1883" s="58"/>
      <c r="AU1883" s="58"/>
      <c r="AV1883" s="58"/>
      <c r="AW1883" s="58"/>
    </row>
    <row r="1884" spans="2:49">
      <c r="B1884" s="58"/>
      <c r="C1884" s="58"/>
      <c r="D1884" s="58"/>
      <c r="E1884" s="58"/>
      <c r="F1884" s="58"/>
      <c r="G1884" s="58"/>
      <c r="H1884" s="58"/>
      <c r="I1884" s="58"/>
      <c r="J1884" s="58"/>
      <c r="K1884" s="58"/>
      <c r="L1884" s="58"/>
      <c r="M1884" s="58"/>
      <c r="N1884" s="58"/>
      <c r="O1884" s="58"/>
      <c r="P1884" s="58"/>
      <c r="Q1884" s="58"/>
      <c r="R1884" s="58"/>
      <c r="S1884" s="58"/>
      <c r="T1884" s="58"/>
      <c r="U1884" s="58"/>
      <c r="V1884" s="58"/>
      <c r="W1884" s="58"/>
      <c r="X1884" s="58"/>
      <c r="Y1884" s="58"/>
      <c r="Z1884" s="58"/>
      <c r="AA1884" s="38"/>
      <c r="AB1884" s="38"/>
      <c r="AC1884" s="58"/>
      <c r="AD1884" s="58"/>
      <c r="AE1884" s="58"/>
      <c r="AF1884" s="58"/>
      <c r="AG1884" s="58"/>
      <c r="AH1884" s="58"/>
      <c r="AI1884" s="58"/>
      <c r="AJ1884" s="58"/>
      <c r="AK1884" s="58"/>
      <c r="AL1884" s="58"/>
      <c r="AM1884" s="58"/>
      <c r="AN1884" s="58"/>
      <c r="AO1884" s="58"/>
      <c r="AP1884" s="58"/>
      <c r="AQ1884" s="58"/>
      <c r="AR1884" s="58"/>
      <c r="AS1884" s="58"/>
      <c r="AT1884" s="58"/>
      <c r="AU1884" s="58"/>
      <c r="AV1884" s="58"/>
      <c r="AW1884" s="58"/>
    </row>
    <row r="1885" spans="2:49">
      <c r="B1885" s="58"/>
      <c r="C1885" s="58"/>
      <c r="D1885" s="58"/>
      <c r="E1885" s="58"/>
      <c r="F1885" s="58"/>
      <c r="G1885" s="58"/>
      <c r="H1885" s="58"/>
      <c r="I1885" s="58"/>
      <c r="J1885" s="58"/>
      <c r="K1885" s="58"/>
      <c r="L1885" s="58"/>
      <c r="M1885" s="58"/>
      <c r="N1885" s="58"/>
      <c r="O1885" s="58"/>
      <c r="P1885" s="58"/>
      <c r="Q1885" s="58"/>
      <c r="R1885" s="58"/>
      <c r="S1885" s="58"/>
      <c r="T1885" s="58"/>
      <c r="U1885" s="58"/>
      <c r="V1885" s="58"/>
      <c r="W1885" s="58"/>
      <c r="X1885" s="58"/>
      <c r="Y1885" s="58"/>
      <c r="Z1885" s="58"/>
      <c r="AA1885" s="38"/>
      <c r="AB1885" s="38"/>
      <c r="AC1885" s="58"/>
      <c r="AD1885" s="58"/>
      <c r="AE1885" s="58"/>
      <c r="AF1885" s="58"/>
      <c r="AG1885" s="58"/>
      <c r="AH1885" s="58"/>
      <c r="AI1885" s="58"/>
      <c r="AJ1885" s="58"/>
      <c r="AK1885" s="58"/>
      <c r="AL1885" s="58"/>
      <c r="AM1885" s="58"/>
      <c r="AN1885" s="58"/>
      <c r="AO1885" s="58"/>
      <c r="AP1885" s="58"/>
      <c r="AQ1885" s="58"/>
      <c r="AR1885" s="58"/>
      <c r="AS1885" s="58"/>
      <c r="AT1885" s="58"/>
      <c r="AU1885" s="58"/>
      <c r="AV1885" s="58"/>
      <c r="AW1885" s="58"/>
    </row>
    <row r="1886" spans="2:49">
      <c r="B1886" s="58"/>
      <c r="C1886" s="58"/>
      <c r="D1886" s="58"/>
      <c r="E1886" s="58"/>
      <c r="F1886" s="58"/>
      <c r="G1886" s="58"/>
      <c r="H1886" s="58"/>
      <c r="I1886" s="58"/>
      <c r="J1886" s="58"/>
      <c r="K1886" s="58"/>
      <c r="L1886" s="58"/>
      <c r="M1886" s="58"/>
      <c r="N1886" s="58"/>
      <c r="O1886" s="58"/>
      <c r="P1886" s="58"/>
      <c r="Q1886" s="58"/>
      <c r="R1886" s="58"/>
      <c r="S1886" s="58"/>
      <c r="T1886" s="58"/>
      <c r="U1886" s="58"/>
      <c r="V1886" s="58"/>
      <c r="W1886" s="58"/>
      <c r="X1886" s="58"/>
      <c r="Y1886" s="58"/>
      <c r="Z1886" s="58"/>
      <c r="AA1886" s="38"/>
      <c r="AB1886" s="38"/>
      <c r="AC1886" s="58"/>
      <c r="AD1886" s="58"/>
      <c r="AE1886" s="58"/>
      <c r="AF1886" s="58"/>
      <c r="AG1886" s="58"/>
      <c r="AH1886" s="58"/>
      <c r="AI1886" s="58"/>
      <c r="AJ1886" s="58"/>
      <c r="AK1886" s="58"/>
      <c r="AL1886" s="58"/>
      <c r="AM1886" s="58"/>
      <c r="AN1886" s="58"/>
      <c r="AO1886" s="58"/>
      <c r="AP1886" s="58"/>
      <c r="AQ1886" s="58"/>
      <c r="AR1886" s="58"/>
      <c r="AS1886" s="58"/>
      <c r="AT1886" s="58"/>
      <c r="AU1886" s="58"/>
      <c r="AV1886" s="58"/>
      <c r="AW1886" s="58"/>
    </row>
    <row r="1887" spans="2:49">
      <c r="B1887" s="58"/>
      <c r="C1887" s="58"/>
      <c r="D1887" s="58"/>
      <c r="E1887" s="58"/>
      <c r="F1887" s="58"/>
      <c r="G1887" s="58"/>
      <c r="H1887" s="58"/>
      <c r="I1887" s="58"/>
      <c r="J1887" s="58"/>
      <c r="K1887" s="58"/>
      <c r="L1887" s="58"/>
      <c r="M1887" s="58"/>
      <c r="N1887" s="58"/>
      <c r="O1887" s="58"/>
      <c r="P1887" s="58"/>
      <c r="Q1887" s="58"/>
      <c r="R1887" s="58"/>
      <c r="S1887" s="58"/>
      <c r="T1887" s="58"/>
      <c r="U1887" s="58"/>
      <c r="V1887" s="58"/>
      <c r="W1887" s="58"/>
      <c r="X1887" s="58"/>
      <c r="Y1887" s="58"/>
      <c r="Z1887" s="58"/>
      <c r="AA1887" s="38"/>
      <c r="AB1887" s="38"/>
      <c r="AC1887" s="58"/>
      <c r="AD1887" s="58"/>
      <c r="AE1887" s="58"/>
      <c r="AF1887" s="58"/>
      <c r="AG1887" s="58"/>
      <c r="AH1887" s="58"/>
      <c r="AI1887" s="58"/>
      <c r="AJ1887" s="58"/>
      <c r="AK1887" s="58"/>
      <c r="AL1887" s="58"/>
      <c r="AM1887" s="58"/>
      <c r="AN1887" s="58"/>
      <c r="AO1887" s="58"/>
      <c r="AP1887" s="58"/>
      <c r="AQ1887" s="58"/>
      <c r="AR1887" s="58"/>
      <c r="AS1887" s="58"/>
      <c r="AT1887" s="58"/>
      <c r="AU1887" s="58"/>
      <c r="AV1887" s="58"/>
      <c r="AW1887" s="58"/>
    </row>
    <row r="1888" spans="2:49">
      <c r="B1888" s="58"/>
      <c r="C1888" s="58"/>
      <c r="D1888" s="58"/>
      <c r="E1888" s="58"/>
      <c r="F1888" s="58"/>
      <c r="G1888" s="58"/>
      <c r="H1888" s="58"/>
      <c r="I1888" s="58"/>
      <c r="J1888" s="58"/>
      <c r="K1888" s="58"/>
      <c r="L1888" s="58"/>
      <c r="M1888" s="58"/>
      <c r="N1888" s="58"/>
      <c r="O1888" s="58"/>
      <c r="P1888" s="58"/>
      <c r="Q1888" s="58"/>
      <c r="R1888" s="58"/>
      <c r="S1888" s="58"/>
      <c r="T1888" s="58"/>
      <c r="U1888" s="58"/>
      <c r="V1888" s="58"/>
      <c r="W1888" s="58"/>
      <c r="X1888" s="58"/>
      <c r="Y1888" s="58"/>
      <c r="Z1888" s="58"/>
      <c r="AA1888" s="38"/>
      <c r="AB1888" s="38"/>
      <c r="AC1888" s="58"/>
      <c r="AD1888" s="58"/>
      <c r="AE1888" s="58"/>
      <c r="AF1888" s="58"/>
      <c r="AG1888" s="58"/>
      <c r="AH1888" s="58"/>
      <c r="AI1888" s="58"/>
      <c r="AJ1888" s="58"/>
      <c r="AK1888" s="58"/>
      <c r="AL1888" s="58"/>
      <c r="AM1888" s="58"/>
      <c r="AN1888" s="58"/>
      <c r="AO1888" s="58"/>
      <c r="AP1888" s="58"/>
      <c r="AQ1888" s="58"/>
      <c r="AR1888" s="58"/>
      <c r="AS1888" s="58"/>
      <c r="AT1888" s="58"/>
      <c r="AU1888" s="58"/>
      <c r="AV1888" s="58"/>
      <c r="AW1888" s="58"/>
    </row>
    <row r="1889" spans="2:49">
      <c r="B1889" s="58"/>
      <c r="C1889" s="58"/>
      <c r="D1889" s="58"/>
      <c r="E1889" s="58"/>
      <c r="F1889" s="58"/>
      <c r="G1889" s="58"/>
      <c r="H1889" s="58"/>
      <c r="I1889" s="58"/>
      <c r="J1889" s="58"/>
      <c r="K1889" s="58"/>
      <c r="L1889" s="58"/>
      <c r="M1889" s="58"/>
      <c r="N1889" s="58"/>
      <c r="O1889" s="58"/>
      <c r="P1889" s="58"/>
      <c r="Q1889" s="58"/>
      <c r="R1889" s="58"/>
      <c r="S1889" s="58"/>
      <c r="T1889" s="58"/>
      <c r="U1889" s="58"/>
      <c r="V1889" s="58"/>
      <c r="W1889" s="58"/>
      <c r="X1889" s="58"/>
      <c r="Y1889" s="58"/>
      <c r="Z1889" s="58"/>
      <c r="AA1889" s="38"/>
      <c r="AB1889" s="38"/>
      <c r="AC1889" s="58"/>
      <c r="AD1889" s="58"/>
      <c r="AE1889" s="58"/>
      <c r="AF1889" s="58"/>
      <c r="AG1889" s="58"/>
      <c r="AH1889" s="58"/>
      <c r="AI1889" s="58"/>
      <c r="AJ1889" s="58"/>
      <c r="AK1889" s="58"/>
      <c r="AL1889" s="58"/>
      <c r="AM1889" s="58"/>
      <c r="AN1889" s="58"/>
      <c r="AO1889" s="58"/>
      <c r="AP1889" s="58"/>
      <c r="AQ1889" s="58"/>
      <c r="AR1889" s="58"/>
      <c r="AS1889" s="58"/>
      <c r="AT1889" s="58"/>
      <c r="AU1889" s="58"/>
      <c r="AV1889" s="58"/>
      <c r="AW1889" s="58"/>
    </row>
    <row r="1890" spans="2:49">
      <c r="B1890" s="58"/>
      <c r="C1890" s="58"/>
      <c r="D1890" s="58"/>
      <c r="E1890" s="58"/>
      <c r="F1890" s="58"/>
      <c r="G1890" s="58"/>
      <c r="H1890" s="58"/>
      <c r="I1890" s="58"/>
      <c r="J1890" s="58"/>
      <c r="K1890" s="58"/>
      <c r="L1890" s="58"/>
      <c r="M1890" s="58"/>
      <c r="N1890" s="58"/>
      <c r="O1890" s="58"/>
      <c r="P1890" s="58"/>
      <c r="Q1890" s="58"/>
      <c r="R1890" s="58"/>
      <c r="S1890" s="58"/>
      <c r="T1890" s="58"/>
      <c r="U1890" s="58"/>
      <c r="V1890" s="58"/>
      <c r="W1890" s="58"/>
      <c r="X1890" s="58"/>
      <c r="Y1890" s="58"/>
      <c r="Z1890" s="58"/>
      <c r="AA1890" s="38"/>
      <c r="AB1890" s="38"/>
      <c r="AC1890" s="58"/>
      <c r="AD1890" s="58"/>
      <c r="AE1890" s="58"/>
      <c r="AF1890" s="58"/>
      <c r="AG1890" s="58"/>
      <c r="AH1890" s="58"/>
      <c r="AI1890" s="58"/>
      <c r="AJ1890" s="58"/>
      <c r="AK1890" s="58"/>
      <c r="AL1890" s="58"/>
      <c r="AM1890" s="58"/>
      <c r="AN1890" s="58"/>
      <c r="AO1890" s="58"/>
      <c r="AP1890" s="58"/>
      <c r="AQ1890" s="58"/>
      <c r="AR1890" s="58"/>
      <c r="AS1890" s="58"/>
      <c r="AT1890" s="58"/>
      <c r="AU1890" s="58"/>
      <c r="AV1890" s="58"/>
      <c r="AW1890" s="58"/>
    </row>
    <row r="1891" spans="2:49">
      <c r="B1891" s="58"/>
      <c r="C1891" s="58"/>
      <c r="D1891" s="58"/>
      <c r="E1891" s="58"/>
      <c r="F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  <c r="Q1891" s="58"/>
      <c r="R1891" s="58"/>
      <c r="S1891" s="58"/>
      <c r="T1891" s="58"/>
      <c r="U1891" s="58"/>
      <c r="V1891" s="58"/>
      <c r="W1891" s="58"/>
      <c r="X1891" s="58"/>
      <c r="Y1891" s="58"/>
      <c r="Z1891" s="58"/>
      <c r="AA1891" s="38"/>
      <c r="AB1891" s="38"/>
      <c r="AC1891" s="58"/>
      <c r="AD1891" s="58"/>
      <c r="AE1891" s="58"/>
      <c r="AF1891" s="58"/>
      <c r="AG1891" s="58"/>
      <c r="AH1891" s="58"/>
      <c r="AI1891" s="58"/>
      <c r="AJ1891" s="58"/>
      <c r="AK1891" s="58"/>
      <c r="AL1891" s="58"/>
      <c r="AM1891" s="58"/>
      <c r="AN1891" s="58"/>
      <c r="AO1891" s="58"/>
      <c r="AP1891" s="58"/>
      <c r="AQ1891" s="58"/>
      <c r="AR1891" s="58"/>
      <c r="AS1891" s="58"/>
      <c r="AT1891" s="58"/>
      <c r="AU1891" s="58"/>
      <c r="AV1891" s="58"/>
      <c r="AW1891" s="58"/>
    </row>
    <row r="1892" spans="2:49">
      <c r="B1892" s="58"/>
      <c r="C1892" s="58"/>
      <c r="D1892" s="58"/>
      <c r="E1892" s="58"/>
      <c r="F1892" s="58"/>
      <c r="G1892" s="58"/>
      <c r="H1892" s="58"/>
      <c r="I1892" s="58"/>
      <c r="J1892" s="58"/>
      <c r="K1892" s="58"/>
      <c r="L1892" s="58"/>
      <c r="M1892" s="58"/>
      <c r="N1892" s="58"/>
      <c r="O1892" s="58"/>
      <c r="P1892" s="58"/>
      <c r="Q1892" s="58"/>
      <c r="R1892" s="58"/>
      <c r="S1892" s="58"/>
      <c r="T1892" s="58"/>
      <c r="U1892" s="58"/>
      <c r="V1892" s="58"/>
      <c r="W1892" s="58"/>
      <c r="X1892" s="58"/>
      <c r="Y1892" s="58"/>
      <c r="Z1892" s="58"/>
      <c r="AA1892" s="38"/>
      <c r="AB1892" s="38"/>
      <c r="AC1892" s="58"/>
      <c r="AD1892" s="58"/>
      <c r="AE1892" s="58"/>
      <c r="AF1892" s="58"/>
      <c r="AG1892" s="58"/>
      <c r="AH1892" s="58"/>
      <c r="AI1892" s="58"/>
      <c r="AJ1892" s="58"/>
      <c r="AK1892" s="58"/>
      <c r="AL1892" s="58"/>
      <c r="AM1892" s="58"/>
      <c r="AN1892" s="58"/>
      <c r="AO1892" s="58"/>
      <c r="AP1892" s="58"/>
      <c r="AQ1892" s="58"/>
      <c r="AR1892" s="58"/>
      <c r="AS1892" s="58"/>
      <c r="AT1892" s="58"/>
      <c r="AU1892" s="58"/>
      <c r="AV1892" s="58"/>
      <c r="AW1892" s="58"/>
    </row>
    <row r="1893" spans="2:49">
      <c r="B1893" s="58"/>
      <c r="C1893" s="58"/>
      <c r="D1893" s="58"/>
      <c r="E1893" s="58"/>
      <c r="F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  <c r="Q1893" s="58"/>
      <c r="R1893" s="58"/>
      <c r="S1893" s="58"/>
      <c r="T1893" s="58"/>
      <c r="U1893" s="58"/>
      <c r="V1893" s="58"/>
      <c r="W1893" s="58"/>
      <c r="X1893" s="58"/>
      <c r="Y1893" s="58"/>
      <c r="Z1893" s="58"/>
      <c r="AA1893" s="38"/>
      <c r="AB1893" s="38"/>
      <c r="AC1893" s="58"/>
      <c r="AD1893" s="58"/>
      <c r="AE1893" s="58"/>
      <c r="AF1893" s="58"/>
      <c r="AG1893" s="58"/>
      <c r="AH1893" s="58"/>
      <c r="AI1893" s="58"/>
      <c r="AJ1893" s="58"/>
      <c r="AK1893" s="58"/>
      <c r="AL1893" s="58"/>
      <c r="AM1893" s="58"/>
      <c r="AN1893" s="58"/>
      <c r="AO1893" s="58"/>
      <c r="AP1893" s="58"/>
      <c r="AQ1893" s="58"/>
      <c r="AR1893" s="58"/>
      <c r="AS1893" s="58"/>
      <c r="AT1893" s="58"/>
      <c r="AU1893" s="58"/>
      <c r="AV1893" s="58"/>
      <c r="AW1893" s="58"/>
    </row>
    <row r="1894" spans="2:49">
      <c r="B1894" s="58"/>
      <c r="C1894" s="58"/>
      <c r="D1894" s="58"/>
      <c r="E1894" s="58"/>
      <c r="F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  <c r="Q1894" s="58"/>
      <c r="R1894" s="58"/>
      <c r="S1894" s="58"/>
      <c r="T1894" s="58"/>
      <c r="U1894" s="58"/>
      <c r="V1894" s="58"/>
      <c r="W1894" s="58"/>
      <c r="X1894" s="58"/>
      <c r="Y1894" s="58"/>
      <c r="Z1894" s="58"/>
      <c r="AA1894" s="38"/>
      <c r="AB1894" s="38"/>
      <c r="AC1894" s="58"/>
      <c r="AD1894" s="58"/>
      <c r="AE1894" s="58"/>
      <c r="AF1894" s="58"/>
      <c r="AG1894" s="58"/>
      <c r="AH1894" s="58"/>
      <c r="AI1894" s="58"/>
      <c r="AJ1894" s="58"/>
      <c r="AK1894" s="58"/>
      <c r="AL1894" s="58"/>
      <c r="AM1894" s="58"/>
      <c r="AN1894" s="58"/>
      <c r="AO1894" s="58"/>
      <c r="AP1894" s="58"/>
      <c r="AQ1894" s="58"/>
      <c r="AR1894" s="58"/>
      <c r="AS1894" s="58"/>
      <c r="AT1894" s="58"/>
      <c r="AU1894" s="58"/>
      <c r="AV1894" s="58"/>
      <c r="AW1894" s="58"/>
    </row>
    <row r="1895" spans="2:49">
      <c r="B1895" s="58"/>
      <c r="C1895" s="58"/>
      <c r="D1895" s="58"/>
      <c r="E1895" s="58"/>
      <c r="F1895" s="58"/>
      <c r="G1895" s="58"/>
      <c r="H1895" s="58"/>
      <c r="I1895" s="58"/>
      <c r="J1895" s="58"/>
      <c r="K1895" s="58"/>
      <c r="L1895" s="58"/>
      <c r="M1895" s="58"/>
      <c r="N1895" s="58"/>
      <c r="O1895" s="58"/>
      <c r="P1895" s="58"/>
      <c r="Q1895" s="58"/>
      <c r="R1895" s="58"/>
      <c r="S1895" s="58"/>
      <c r="T1895" s="58"/>
      <c r="U1895" s="58"/>
      <c r="V1895" s="58"/>
      <c r="W1895" s="58"/>
      <c r="X1895" s="58"/>
      <c r="Y1895" s="58"/>
      <c r="Z1895" s="58"/>
      <c r="AA1895" s="38"/>
      <c r="AB1895" s="38"/>
      <c r="AC1895" s="58"/>
      <c r="AD1895" s="58"/>
      <c r="AE1895" s="58"/>
      <c r="AF1895" s="58"/>
      <c r="AG1895" s="58"/>
      <c r="AH1895" s="58"/>
      <c r="AI1895" s="58"/>
      <c r="AJ1895" s="58"/>
      <c r="AK1895" s="58"/>
      <c r="AL1895" s="58"/>
      <c r="AM1895" s="58"/>
      <c r="AN1895" s="58"/>
      <c r="AO1895" s="58"/>
      <c r="AP1895" s="58"/>
      <c r="AQ1895" s="58"/>
      <c r="AR1895" s="58"/>
      <c r="AS1895" s="58"/>
      <c r="AT1895" s="58"/>
      <c r="AU1895" s="58"/>
      <c r="AV1895" s="58"/>
      <c r="AW1895" s="58"/>
    </row>
    <row r="1896" spans="2:49">
      <c r="B1896" s="58"/>
      <c r="C1896" s="58"/>
      <c r="D1896" s="58"/>
      <c r="E1896" s="58"/>
      <c r="F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  <c r="Q1896" s="58"/>
      <c r="R1896" s="58"/>
      <c r="S1896" s="58"/>
      <c r="T1896" s="58"/>
      <c r="U1896" s="58"/>
      <c r="V1896" s="58"/>
      <c r="W1896" s="58"/>
      <c r="X1896" s="58"/>
      <c r="Y1896" s="58"/>
      <c r="Z1896" s="58"/>
      <c r="AA1896" s="38"/>
      <c r="AB1896" s="38"/>
      <c r="AC1896" s="58"/>
      <c r="AD1896" s="58"/>
      <c r="AE1896" s="58"/>
      <c r="AF1896" s="58"/>
      <c r="AG1896" s="58"/>
      <c r="AH1896" s="58"/>
      <c r="AI1896" s="58"/>
      <c r="AJ1896" s="58"/>
      <c r="AK1896" s="58"/>
      <c r="AL1896" s="58"/>
      <c r="AM1896" s="58"/>
      <c r="AN1896" s="58"/>
      <c r="AO1896" s="58"/>
      <c r="AP1896" s="58"/>
      <c r="AQ1896" s="58"/>
      <c r="AR1896" s="58"/>
      <c r="AS1896" s="58"/>
      <c r="AT1896" s="58"/>
      <c r="AU1896" s="58"/>
      <c r="AV1896" s="58"/>
      <c r="AW1896" s="58"/>
    </row>
    <row r="1897" spans="2:49">
      <c r="B1897" s="58"/>
      <c r="C1897" s="58"/>
      <c r="D1897" s="58"/>
      <c r="E1897" s="58"/>
      <c r="F1897" s="58"/>
      <c r="G1897" s="58"/>
      <c r="H1897" s="58"/>
      <c r="I1897" s="58"/>
      <c r="J1897" s="58"/>
      <c r="K1897" s="58"/>
      <c r="L1897" s="58"/>
      <c r="M1897" s="58"/>
      <c r="N1897" s="58"/>
      <c r="O1897" s="58"/>
      <c r="P1897" s="58"/>
      <c r="Q1897" s="58"/>
      <c r="R1897" s="58"/>
      <c r="S1897" s="58"/>
      <c r="T1897" s="58"/>
      <c r="U1897" s="58"/>
      <c r="V1897" s="58"/>
      <c r="W1897" s="58"/>
      <c r="X1897" s="58"/>
      <c r="Y1897" s="58"/>
      <c r="Z1897" s="58"/>
      <c r="AA1897" s="38"/>
      <c r="AB1897" s="38"/>
      <c r="AC1897" s="58"/>
      <c r="AD1897" s="58"/>
      <c r="AE1897" s="58"/>
      <c r="AF1897" s="58"/>
      <c r="AG1897" s="58"/>
      <c r="AH1897" s="58"/>
      <c r="AI1897" s="58"/>
      <c r="AJ1897" s="58"/>
      <c r="AK1897" s="58"/>
      <c r="AL1897" s="58"/>
      <c r="AM1897" s="58"/>
      <c r="AN1897" s="58"/>
      <c r="AO1897" s="58"/>
      <c r="AP1897" s="58"/>
      <c r="AQ1897" s="58"/>
      <c r="AR1897" s="58"/>
      <c r="AS1897" s="58"/>
      <c r="AT1897" s="58"/>
      <c r="AU1897" s="58"/>
      <c r="AV1897" s="58"/>
      <c r="AW1897" s="58"/>
    </row>
    <row r="1898" spans="2:49">
      <c r="B1898" s="58"/>
      <c r="C1898" s="58"/>
      <c r="D1898" s="58"/>
      <c r="E1898" s="58"/>
      <c r="F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  <c r="Q1898" s="58"/>
      <c r="R1898" s="58"/>
      <c r="S1898" s="58"/>
      <c r="T1898" s="58"/>
      <c r="U1898" s="58"/>
      <c r="V1898" s="58"/>
      <c r="W1898" s="58"/>
      <c r="X1898" s="58"/>
      <c r="Y1898" s="58"/>
      <c r="Z1898" s="58"/>
      <c r="AA1898" s="38"/>
      <c r="AB1898" s="38"/>
      <c r="AC1898" s="58"/>
      <c r="AD1898" s="58"/>
      <c r="AE1898" s="58"/>
      <c r="AF1898" s="58"/>
      <c r="AG1898" s="58"/>
      <c r="AH1898" s="58"/>
      <c r="AI1898" s="58"/>
      <c r="AJ1898" s="58"/>
      <c r="AK1898" s="58"/>
      <c r="AL1898" s="58"/>
      <c r="AM1898" s="58"/>
      <c r="AN1898" s="58"/>
      <c r="AO1898" s="58"/>
      <c r="AP1898" s="58"/>
      <c r="AQ1898" s="58"/>
      <c r="AR1898" s="58"/>
      <c r="AS1898" s="58"/>
      <c r="AT1898" s="58"/>
      <c r="AU1898" s="58"/>
      <c r="AV1898" s="58"/>
      <c r="AW1898" s="58"/>
    </row>
    <row r="1899" spans="2:49">
      <c r="B1899" s="58"/>
      <c r="C1899" s="58"/>
      <c r="D1899" s="58"/>
      <c r="E1899" s="58"/>
      <c r="F1899" s="58"/>
      <c r="G1899" s="58"/>
      <c r="H1899" s="58"/>
      <c r="I1899" s="58"/>
      <c r="J1899" s="58"/>
      <c r="K1899" s="58"/>
      <c r="L1899" s="58"/>
      <c r="M1899" s="58"/>
      <c r="N1899" s="58"/>
      <c r="O1899" s="58"/>
      <c r="P1899" s="58"/>
      <c r="Q1899" s="58"/>
      <c r="R1899" s="58"/>
      <c r="S1899" s="58"/>
      <c r="T1899" s="58"/>
      <c r="U1899" s="58"/>
      <c r="V1899" s="58"/>
      <c r="W1899" s="58"/>
      <c r="X1899" s="58"/>
      <c r="Y1899" s="58"/>
      <c r="Z1899" s="58"/>
      <c r="AA1899" s="38"/>
      <c r="AB1899" s="38"/>
      <c r="AC1899" s="58"/>
      <c r="AD1899" s="58"/>
      <c r="AE1899" s="58"/>
      <c r="AF1899" s="58"/>
      <c r="AG1899" s="58"/>
      <c r="AH1899" s="58"/>
      <c r="AI1899" s="58"/>
      <c r="AJ1899" s="58"/>
      <c r="AK1899" s="58"/>
      <c r="AL1899" s="58"/>
      <c r="AM1899" s="58"/>
      <c r="AN1899" s="58"/>
      <c r="AO1899" s="58"/>
      <c r="AP1899" s="58"/>
      <c r="AQ1899" s="58"/>
      <c r="AR1899" s="58"/>
      <c r="AS1899" s="58"/>
      <c r="AT1899" s="58"/>
      <c r="AU1899" s="58"/>
      <c r="AV1899" s="58"/>
      <c r="AW1899" s="58"/>
    </row>
    <row r="1900" spans="2:49">
      <c r="B1900" s="58"/>
      <c r="C1900" s="58"/>
      <c r="D1900" s="58"/>
      <c r="E1900" s="58"/>
      <c r="F1900" s="58"/>
      <c r="G1900" s="58"/>
      <c r="H1900" s="58"/>
      <c r="I1900" s="58"/>
      <c r="J1900" s="58"/>
      <c r="K1900" s="58"/>
      <c r="L1900" s="58"/>
      <c r="M1900" s="58"/>
      <c r="N1900" s="58"/>
      <c r="O1900" s="58"/>
      <c r="P1900" s="58"/>
      <c r="Q1900" s="58"/>
      <c r="R1900" s="58"/>
      <c r="S1900" s="58"/>
      <c r="T1900" s="58"/>
      <c r="U1900" s="58"/>
      <c r="V1900" s="58"/>
      <c r="W1900" s="58"/>
      <c r="X1900" s="58"/>
      <c r="Y1900" s="58"/>
      <c r="Z1900" s="58"/>
      <c r="AA1900" s="38"/>
      <c r="AB1900" s="38"/>
      <c r="AC1900" s="58"/>
      <c r="AD1900" s="58"/>
      <c r="AE1900" s="58"/>
      <c r="AF1900" s="58"/>
      <c r="AG1900" s="58"/>
      <c r="AH1900" s="58"/>
      <c r="AI1900" s="58"/>
      <c r="AJ1900" s="58"/>
      <c r="AK1900" s="58"/>
      <c r="AL1900" s="58"/>
      <c r="AM1900" s="58"/>
      <c r="AN1900" s="58"/>
      <c r="AO1900" s="58"/>
      <c r="AP1900" s="58"/>
      <c r="AQ1900" s="58"/>
      <c r="AR1900" s="58"/>
      <c r="AS1900" s="58"/>
      <c r="AT1900" s="58"/>
      <c r="AU1900" s="58"/>
      <c r="AV1900" s="58"/>
      <c r="AW1900" s="58"/>
    </row>
    <row r="1901" spans="2:49">
      <c r="B1901" s="58"/>
      <c r="C1901" s="58"/>
      <c r="D1901" s="58"/>
      <c r="E1901" s="58"/>
      <c r="F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  <c r="Q1901" s="58"/>
      <c r="R1901" s="58"/>
      <c r="S1901" s="58"/>
      <c r="T1901" s="58"/>
      <c r="U1901" s="58"/>
      <c r="V1901" s="58"/>
      <c r="W1901" s="58"/>
      <c r="X1901" s="58"/>
      <c r="Y1901" s="58"/>
      <c r="Z1901" s="58"/>
      <c r="AA1901" s="38"/>
      <c r="AB1901" s="38"/>
      <c r="AC1901" s="58"/>
      <c r="AD1901" s="58"/>
      <c r="AE1901" s="58"/>
      <c r="AF1901" s="58"/>
      <c r="AG1901" s="58"/>
      <c r="AH1901" s="58"/>
      <c r="AI1901" s="58"/>
      <c r="AJ1901" s="58"/>
      <c r="AK1901" s="58"/>
      <c r="AL1901" s="58"/>
      <c r="AM1901" s="58"/>
      <c r="AN1901" s="58"/>
      <c r="AO1901" s="58"/>
      <c r="AP1901" s="58"/>
      <c r="AQ1901" s="58"/>
      <c r="AR1901" s="58"/>
      <c r="AS1901" s="58"/>
      <c r="AT1901" s="58"/>
      <c r="AU1901" s="58"/>
      <c r="AV1901" s="58"/>
      <c r="AW1901" s="58"/>
    </row>
    <row r="1902" spans="2:49">
      <c r="B1902" s="58"/>
      <c r="C1902" s="58"/>
      <c r="D1902" s="58"/>
      <c r="E1902" s="58"/>
      <c r="F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  <c r="Q1902" s="58"/>
      <c r="R1902" s="58"/>
      <c r="S1902" s="58"/>
      <c r="T1902" s="58"/>
      <c r="U1902" s="58"/>
      <c r="V1902" s="58"/>
      <c r="W1902" s="58"/>
      <c r="X1902" s="58"/>
      <c r="Y1902" s="58"/>
      <c r="Z1902" s="58"/>
      <c r="AA1902" s="38"/>
      <c r="AB1902" s="38"/>
      <c r="AC1902" s="58"/>
      <c r="AD1902" s="58"/>
      <c r="AE1902" s="58"/>
      <c r="AF1902" s="58"/>
      <c r="AG1902" s="58"/>
      <c r="AH1902" s="58"/>
      <c r="AI1902" s="58"/>
      <c r="AJ1902" s="58"/>
      <c r="AK1902" s="58"/>
      <c r="AL1902" s="58"/>
      <c r="AM1902" s="58"/>
      <c r="AN1902" s="58"/>
      <c r="AO1902" s="58"/>
      <c r="AP1902" s="58"/>
      <c r="AQ1902" s="58"/>
      <c r="AR1902" s="58"/>
      <c r="AS1902" s="58"/>
      <c r="AT1902" s="58"/>
      <c r="AU1902" s="58"/>
      <c r="AV1902" s="58"/>
      <c r="AW1902" s="58"/>
    </row>
    <row r="1903" spans="2:49">
      <c r="B1903" s="58"/>
      <c r="C1903" s="58"/>
      <c r="D1903" s="58"/>
      <c r="E1903" s="58"/>
      <c r="F1903" s="58"/>
      <c r="G1903" s="58"/>
      <c r="H1903" s="58"/>
      <c r="I1903" s="58"/>
      <c r="J1903" s="58"/>
      <c r="K1903" s="58"/>
      <c r="L1903" s="58"/>
      <c r="M1903" s="58"/>
      <c r="N1903" s="58"/>
      <c r="O1903" s="58"/>
      <c r="P1903" s="58"/>
      <c r="Q1903" s="58"/>
      <c r="R1903" s="58"/>
      <c r="S1903" s="58"/>
      <c r="T1903" s="58"/>
      <c r="U1903" s="58"/>
      <c r="V1903" s="58"/>
      <c r="W1903" s="58"/>
      <c r="X1903" s="58"/>
      <c r="Y1903" s="58"/>
      <c r="Z1903" s="58"/>
      <c r="AA1903" s="38"/>
      <c r="AB1903" s="38"/>
      <c r="AC1903" s="58"/>
      <c r="AD1903" s="58"/>
      <c r="AE1903" s="58"/>
      <c r="AF1903" s="58"/>
      <c r="AG1903" s="58"/>
      <c r="AH1903" s="58"/>
      <c r="AI1903" s="58"/>
      <c r="AJ1903" s="58"/>
      <c r="AK1903" s="58"/>
      <c r="AL1903" s="58"/>
      <c r="AM1903" s="58"/>
      <c r="AN1903" s="58"/>
      <c r="AO1903" s="58"/>
      <c r="AP1903" s="58"/>
      <c r="AQ1903" s="58"/>
      <c r="AR1903" s="58"/>
      <c r="AS1903" s="58"/>
      <c r="AT1903" s="58"/>
      <c r="AU1903" s="58"/>
      <c r="AV1903" s="58"/>
      <c r="AW1903" s="58"/>
    </row>
    <row r="1904" spans="2:49">
      <c r="B1904" s="58"/>
      <c r="C1904" s="58"/>
      <c r="D1904" s="58"/>
      <c r="E1904" s="58"/>
      <c r="F1904" s="58"/>
      <c r="G1904" s="58"/>
      <c r="H1904" s="58"/>
      <c r="I1904" s="58"/>
      <c r="J1904" s="58"/>
      <c r="K1904" s="58"/>
      <c r="L1904" s="58"/>
      <c r="M1904" s="58"/>
      <c r="N1904" s="58"/>
      <c r="O1904" s="58"/>
      <c r="P1904" s="58"/>
      <c r="Q1904" s="58"/>
      <c r="R1904" s="58"/>
      <c r="S1904" s="58"/>
      <c r="T1904" s="58"/>
      <c r="U1904" s="58"/>
      <c r="V1904" s="58"/>
      <c r="W1904" s="58"/>
      <c r="X1904" s="58"/>
      <c r="Y1904" s="58"/>
      <c r="Z1904" s="58"/>
      <c r="AA1904" s="38"/>
      <c r="AB1904" s="38"/>
      <c r="AC1904" s="58"/>
      <c r="AD1904" s="58"/>
      <c r="AE1904" s="58"/>
      <c r="AF1904" s="58"/>
      <c r="AG1904" s="58"/>
      <c r="AH1904" s="58"/>
      <c r="AI1904" s="58"/>
      <c r="AJ1904" s="58"/>
      <c r="AK1904" s="58"/>
      <c r="AL1904" s="58"/>
      <c r="AM1904" s="58"/>
      <c r="AN1904" s="58"/>
      <c r="AO1904" s="58"/>
      <c r="AP1904" s="58"/>
      <c r="AQ1904" s="58"/>
      <c r="AR1904" s="58"/>
      <c r="AS1904" s="58"/>
      <c r="AT1904" s="58"/>
      <c r="AU1904" s="58"/>
      <c r="AV1904" s="58"/>
      <c r="AW1904" s="58"/>
    </row>
    <row r="1905" spans="2:49">
      <c r="B1905" s="58"/>
      <c r="C1905" s="58"/>
      <c r="D1905" s="58"/>
      <c r="E1905" s="58"/>
      <c r="F1905" s="58"/>
      <c r="G1905" s="58"/>
      <c r="H1905" s="58"/>
      <c r="I1905" s="58"/>
      <c r="J1905" s="58"/>
      <c r="K1905" s="58"/>
      <c r="L1905" s="58"/>
      <c r="M1905" s="58"/>
      <c r="N1905" s="58"/>
      <c r="O1905" s="58"/>
      <c r="P1905" s="58"/>
      <c r="Q1905" s="58"/>
      <c r="R1905" s="58"/>
      <c r="S1905" s="58"/>
      <c r="T1905" s="58"/>
      <c r="U1905" s="58"/>
      <c r="V1905" s="58"/>
      <c r="W1905" s="58"/>
      <c r="X1905" s="58"/>
      <c r="Y1905" s="58"/>
      <c r="Z1905" s="58"/>
      <c r="AA1905" s="38"/>
      <c r="AB1905" s="38"/>
      <c r="AC1905" s="58"/>
      <c r="AD1905" s="58"/>
      <c r="AE1905" s="58"/>
      <c r="AF1905" s="58"/>
      <c r="AG1905" s="58"/>
      <c r="AH1905" s="58"/>
      <c r="AI1905" s="58"/>
      <c r="AJ1905" s="58"/>
      <c r="AK1905" s="58"/>
      <c r="AL1905" s="58"/>
      <c r="AM1905" s="58"/>
      <c r="AN1905" s="58"/>
      <c r="AO1905" s="58"/>
      <c r="AP1905" s="58"/>
      <c r="AQ1905" s="58"/>
      <c r="AR1905" s="58"/>
      <c r="AS1905" s="58"/>
      <c r="AT1905" s="58"/>
      <c r="AU1905" s="58"/>
      <c r="AV1905" s="58"/>
      <c r="AW1905" s="58"/>
    </row>
    <row r="1906" spans="2:49">
      <c r="B1906" s="58"/>
      <c r="C1906" s="58"/>
      <c r="D1906" s="58"/>
      <c r="E1906" s="58"/>
      <c r="F1906" s="58"/>
      <c r="G1906" s="58"/>
      <c r="H1906" s="58"/>
      <c r="I1906" s="58"/>
      <c r="J1906" s="58"/>
      <c r="K1906" s="58"/>
      <c r="L1906" s="58"/>
      <c r="M1906" s="58"/>
      <c r="N1906" s="58"/>
      <c r="O1906" s="58"/>
      <c r="P1906" s="58"/>
      <c r="Q1906" s="58"/>
      <c r="R1906" s="58"/>
      <c r="S1906" s="58"/>
      <c r="T1906" s="58"/>
      <c r="U1906" s="58"/>
      <c r="V1906" s="58"/>
      <c r="W1906" s="58"/>
      <c r="X1906" s="58"/>
      <c r="Y1906" s="58"/>
      <c r="Z1906" s="58"/>
      <c r="AA1906" s="38"/>
      <c r="AB1906" s="38"/>
      <c r="AC1906" s="58"/>
      <c r="AD1906" s="58"/>
      <c r="AE1906" s="58"/>
      <c r="AF1906" s="58"/>
      <c r="AG1906" s="58"/>
      <c r="AH1906" s="58"/>
      <c r="AI1906" s="58"/>
      <c r="AJ1906" s="58"/>
      <c r="AK1906" s="58"/>
      <c r="AL1906" s="58"/>
      <c r="AM1906" s="58"/>
      <c r="AN1906" s="58"/>
      <c r="AO1906" s="58"/>
      <c r="AP1906" s="58"/>
      <c r="AQ1906" s="58"/>
      <c r="AR1906" s="58"/>
      <c r="AS1906" s="58"/>
      <c r="AT1906" s="58"/>
      <c r="AU1906" s="58"/>
      <c r="AV1906" s="58"/>
      <c r="AW1906" s="58"/>
    </row>
    <row r="1907" spans="2:49">
      <c r="B1907" s="58"/>
      <c r="C1907" s="58"/>
      <c r="D1907" s="58"/>
      <c r="E1907" s="58"/>
      <c r="F1907" s="58"/>
      <c r="G1907" s="58"/>
      <c r="H1907" s="58"/>
      <c r="I1907" s="58"/>
      <c r="J1907" s="58"/>
      <c r="K1907" s="58"/>
      <c r="L1907" s="58"/>
      <c r="M1907" s="58"/>
      <c r="N1907" s="58"/>
      <c r="O1907" s="58"/>
      <c r="P1907" s="58"/>
      <c r="Q1907" s="58"/>
      <c r="R1907" s="58"/>
      <c r="S1907" s="58"/>
      <c r="T1907" s="58"/>
      <c r="U1907" s="58"/>
      <c r="V1907" s="58"/>
      <c r="W1907" s="58"/>
      <c r="X1907" s="58"/>
      <c r="Y1907" s="58"/>
      <c r="Z1907" s="58"/>
      <c r="AA1907" s="38"/>
      <c r="AB1907" s="38"/>
      <c r="AC1907" s="58"/>
      <c r="AD1907" s="58"/>
      <c r="AE1907" s="58"/>
      <c r="AF1907" s="58"/>
      <c r="AG1907" s="58"/>
      <c r="AH1907" s="58"/>
      <c r="AI1907" s="58"/>
      <c r="AJ1907" s="58"/>
      <c r="AK1907" s="58"/>
      <c r="AL1907" s="58"/>
      <c r="AM1907" s="58"/>
      <c r="AN1907" s="58"/>
      <c r="AO1907" s="58"/>
      <c r="AP1907" s="58"/>
      <c r="AQ1907" s="58"/>
      <c r="AR1907" s="58"/>
      <c r="AS1907" s="58"/>
      <c r="AT1907" s="58"/>
      <c r="AU1907" s="58"/>
      <c r="AV1907" s="58"/>
      <c r="AW1907" s="58"/>
    </row>
    <row r="1908" spans="2:49">
      <c r="B1908" s="58"/>
      <c r="C1908" s="58"/>
      <c r="D1908" s="58"/>
      <c r="E1908" s="58"/>
      <c r="F1908" s="58"/>
      <c r="G1908" s="58"/>
      <c r="H1908" s="58"/>
      <c r="I1908" s="58"/>
      <c r="J1908" s="58"/>
      <c r="K1908" s="58"/>
      <c r="L1908" s="58"/>
      <c r="M1908" s="58"/>
      <c r="N1908" s="58"/>
      <c r="O1908" s="58"/>
      <c r="P1908" s="58"/>
      <c r="Q1908" s="58"/>
      <c r="R1908" s="58"/>
      <c r="S1908" s="58"/>
      <c r="T1908" s="58"/>
      <c r="U1908" s="58"/>
      <c r="V1908" s="58"/>
      <c r="W1908" s="58"/>
      <c r="X1908" s="58"/>
      <c r="Y1908" s="58"/>
      <c r="Z1908" s="58"/>
      <c r="AA1908" s="38"/>
      <c r="AB1908" s="38"/>
      <c r="AC1908" s="58"/>
      <c r="AD1908" s="58"/>
      <c r="AE1908" s="58"/>
      <c r="AF1908" s="58"/>
      <c r="AG1908" s="58"/>
      <c r="AH1908" s="58"/>
      <c r="AI1908" s="58"/>
      <c r="AJ1908" s="58"/>
      <c r="AK1908" s="58"/>
      <c r="AL1908" s="58"/>
      <c r="AM1908" s="58"/>
      <c r="AN1908" s="58"/>
      <c r="AO1908" s="58"/>
      <c r="AP1908" s="58"/>
      <c r="AQ1908" s="58"/>
      <c r="AR1908" s="58"/>
      <c r="AS1908" s="58"/>
      <c r="AT1908" s="58"/>
      <c r="AU1908" s="58"/>
      <c r="AV1908" s="58"/>
      <c r="AW1908" s="58"/>
    </row>
    <row r="1909" spans="2:49">
      <c r="B1909" s="58"/>
      <c r="C1909" s="58"/>
      <c r="D1909" s="58"/>
      <c r="E1909" s="58"/>
      <c r="F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  <c r="Q1909" s="58"/>
      <c r="R1909" s="58"/>
      <c r="S1909" s="58"/>
      <c r="T1909" s="58"/>
      <c r="U1909" s="58"/>
      <c r="V1909" s="58"/>
      <c r="W1909" s="58"/>
      <c r="X1909" s="58"/>
      <c r="Y1909" s="58"/>
      <c r="Z1909" s="58"/>
      <c r="AA1909" s="38"/>
      <c r="AB1909" s="38"/>
      <c r="AC1909" s="58"/>
      <c r="AD1909" s="58"/>
      <c r="AE1909" s="58"/>
      <c r="AF1909" s="58"/>
      <c r="AG1909" s="58"/>
      <c r="AH1909" s="58"/>
      <c r="AI1909" s="58"/>
      <c r="AJ1909" s="58"/>
      <c r="AK1909" s="58"/>
      <c r="AL1909" s="58"/>
      <c r="AM1909" s="58"/>
      <c r="AN1909" s="58"/>
      <c r="AO1909" s="58"/>
      <c r="AP1909" s="58"/>
      <c r="AQ1909" s="58"/>
      <c r="AR1909" s="58"/>
      <c r="AS1909" s="58"/>
      <c r="AT1909" s="58"/>
      <c r="AU1909" s="58"/>
      <c r="AV1909" s="58"/>
      <c r="AW1909" s="58"/>
    </row>
    <row r="1910" spans="2:49">
      <c r="B1910" s="58"/>
      <c r="C1910" s="58"/>
      <c r="D1910" s="58"/>
      <c r="E1910" s="58"/>
      <c r="F1910" s="58"/>
      <c r="G1910" s="58"/>
      <c r="H1910" s="58"/>
      <c r="I1910" s="58"/>
      <c r="J1910" s="58"/>
      <c r="K1910" s="58"/>
      <c r="L1910" s="58"/>
      <c r="M1910" s="58"/>
      <c r="N1910" s="58"/>
      <c r="O1910" s="58"/>
      <c r="P1910" s="58"/>
      <c r="Q1910" s="58"/>
      <c r="R1910" s="58"/>
      <c r="S1910" s="58"/>
      <c r="T1910" s="58"/>
      <c r="U1910" s="58"/>
      <c r="V1910" s="58"/>
      <c r="W1910" s="58"/>
      <c r="X1910" s="58"/>
      <c r="Y1910" s="58"/>
      <c r="Z1910" s="58"/>
      <c r="AA1910" s="38"/>
      <c r="AB1910" s="38"/>
      <c r="AC1910" s="58"/>
      <c r="AD1910" s="58"/>
      <c r="AE1910" s="58"/>
      <c r="AF1910" s="58"/>
      <c r="AG1910" s="58"/>
      <c r="AH1910" s="58"/>
      <c r="AI1910" s="58"/>
      <c r="AJ1910" s="58"/>
      <c r="AK1910" s="58"/>
      <c r="AL1910" s="58"/>
      <c r="AM1910" s="58"/>
      <c r="AN1910" s="58"/>
      <c r="AO1910" s="58"/>
      <c r="AP1910" s="58"/>
      <c r="AQ1910" s="58"/>
      <c r="AR1910" s="58"/>
      <c r="AS1910" s="58"/>
      <c r="AT1910" s="58"/>
      <c r="AU1910" s="58"/>
      <c r="AV1910" s="58"/>
      <c r="AW1910" s="58"/>
    </row>
    <row r="1911" spans="2:49">
      <c r="B1911" s="58"/>
      <c r="C1911" s="58"/>
      <c r="D1911" s="58"/>
      <c r="E1911" s="58"/>
      <c r="F1911" s="58"/>
      <c r="G1911" s="58"/>
      <c r="H1911" s="58"/>
      <c r="I1911" s="58"/>
      <c r="J1911" s="58"/>
      <c r="K1911" s="58"/>
      <c r="L1911" s="58"/>
      <c r="M1911" s="58"/>
      <c r="N1911" s="58"/>
      <c r="O1911" s="58"/>
      <c r="P1911" s="58"/>
      <c r="Q1911" s="58"/>
      <c r="R1911" s="58"/>
      <c r="S1911" s="58"/>
      <c r="T1911" s="58"/>
      <c r="U1911" s="58"/>
      <c r="V1911" s="58"/>
      <c r="W1911" s="58"/>
      <c r="X1911" s="58"/>
      <c r="Y1911" s="58"/>
      <c r="Z1911" s="58"/>
      <c r="AA1911" s="38"/>
      <c r="AB1911" s="38"/>
      <c r="AC1911" s="58"/>
      <c r="AD1911" s="58"/>
      <c r="AE1911" s="58"/>
      <c r="AF1911" s="58"/>
      <c r="AG1911" s="58"/>
      <c r="AH1911" s="58"/>
      <c r="AI1911" s="58"/>
      <c r="AJ1911" s="58"/>
      <c r="AK1911" s="58"/>
      <c r="AL1911" s="58"/>
      <c r="AM1911" s="58"/>
      <c r="AN1911" s="58"/>
      <c r="AO1911" s="58"/>
      <c r="AP1911" s="58"/>
      <c r="AQ1911" s="58"/>
      <c r="AR1911" s="58"/>
      <c r="AS1911" s="58"/>
      <c r="AT1911" s="58"/>
      <c r="AU1911" s="58"/>
      <c r="AV1911" s="58"/>
      <c r="AW1911" s="58"/>
    </row>
    <row r="1912" spans="2:49">
      <c r="B1912" s="58"/>
      <c r="C1912" s="58"/>
      <c r="D1912" s="58"/>
      <c r="E1912" s="58"/>
      <c r="F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  <c r="Q1912" s="58"/>
      <c r="R1912" s="58"/>
      <c r="S1912" s="58"/>
      <c r="T1912" s="58"/>
      <c r="U1912" s="58"/>
      <c r="V1912" s="58"/>
      <c r="W1912" s="58"/>
      <c r="X1912" s="58"/>
      <c r="Y1912" s="58"/>
      <c r="Z1912" s="58"/>
      <c r="AA1912" s="38"/>
      <c r="AB1912" s="38"/>
      <c r="AC1912" s="58"/>
      <c r="AD1912" s="58"/>
      <c r="AE1912" s="58"/>
      <c r="AF1912" s="58"/>
      <c r="AG1912" s="58"/>
      <c r="AH1912" s="58"/>
      <c r="AI1912" s="58"/>
      <c r="AJ1912" s="58"/>
      <c r="AK1912" s="58"/>
      <c r="AL1912" s="58"/>
      <c r="AM1912" s="58"/>
      <c r="AN1912" s="58"/>
      <c r="AO1912" s="58"/>
      <c r="AP1912" s="58"/>
      <c r="AQ1912" s="58"/>
      <c r="AR1912" s="58"/>
      <c r="AS1912" s="58"/>
      <c r="AT1912" s="58"/>
      <c r="AU1912" s="58"/>
      <c r="AV1912" s="58"/>
      <c r="AW1912" s="58"/>
    </row>
    <row r="1913" spans="2:49">
      <c r="B1913" s="58"/>
      <c r="C1913" s="58"/>
      <c r="D1913" s="58"/>
      <c r="E1913" s="58"/>
      <c r="F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  <c r="Q1913" s="58"/>
      <c r="R1913" s="58"/>
      <c r="S1913" s="58"/>
      <c r="T1913" s="58"/>
      <c r="U1913" s="58"/>
      <c r="V1913" s="58"/>
      <c r="W1913" s="58"/>
      <c r="X1913" s="58"/>
      <c r="Y1913" s="58"/>
      <c r="Z1913" s="58"/>
      <c r="AA1913" s="38"/>
      <c r="AB1913" s="38"/>
      <c r="AC1913" s="58"/>
      <c r="AD1913" s="58"/>
      <c r="AE1913" s="58"/>
      <c r="AF1913" s="58"/>
      <c r="AG1913" s="58"/>
      <c r="AH1913" s="58"/>
      <c r="AI1913" s="58"/>
      <c r="AJ1913" s="58"/>
      <c r="AK1913" s="58"/>
      <c r="AL1913" s="58"/>
      <c r="AM1913" s="58"/>
      <c r="AN1913" s="58"/>
      <c r="AO1913" s="58"/>
      <c r="AP1913" s="58"/>
      <c r="AQ1913" s="58"/>
      <c r="AR1913" s="58"/>
      <c r="AS1913" s="58"/>
      <c r="AT1913" s="58"/>
      <c r="AU1913" s="58"/>
      <c r="AV1913" s="58"/>
      <c r="AW1913" s="58"/>
    </row>
    <row r="1914" spans="2:49">
      <c r="B1914" s="58"/>
      <c r="C1914" s="58"/>
      <c r="D1914" s="58"/>
      <c r="E1914" s="58"/>
      <c r="F1914" s="58"/>
      <c r="G1914" s="58"/>
      <c r="H1914" s="58"/>
      <c r="I1914" s="58"/>
      <c r="J1914" s="58"/>
      <c r="K1914" s="58"/>
      <c r="L1914" s="58"/>
      <c r="M1914" s="58"/>
      <c r="N1914" s="58"/>
      <c r="O1914" s="58"/>
      <c r="P1914" s="58"/>
      <c r="Q1914" s="58"/>
      <c r="R1914" s="58"/>
      <c r="S1914" s="58"/>
      <c r="T1914" s="58"/>
      <c r="U1914" s="58"/>
      <c r="V1914" s="58"/>
      <c r="W1914" s="58"/>
      <c r="X1914" s="58"/>
      <c r="Y1914" s="58"/>
      <c r="Z1914" s="58"/>
      <c r="AA1914" s="38"/>
      <c r="AB1914" s="38"/>
      <c r="AC1914" s="58"/>
      <c r="AD1914" s="58"/>
      <c r="AE1914" s="58"/>
      <c r="AF1914" s="58"/>
      <c r="AG1914" s="58"/>
      <c r="AH1914" s="58"/>
      <c r="AI1914" s="58"/>
      <c r="AJ1914" s="58"/>
      <c r="AK1914" s="58"/>
      <c r="AL1914" s="58"/>
      <c r="AM1914" s="58"/>
      <c r="AN1914" s="58"/>
      <c r="AO1914" s="58"/>
      <c r="AP1914" s="58"/>
      <c r="AQ1914" s="58"/>
      <c r="AR1914" s="58"/>
      <c r="AS1914" s="58"/>
      <c r="AT1914" s="58"/>
      <c r="AU1914" s="58"/>
      <c r="AV1914" s="58"/>
      <c r="AW1914" s="58"/>
    </row>
    <row r="1915" spans="2:49">
      <c r="B1915" s="58"/>
      <c r="C1915" s="58"/>
      <c r="D1915" s="58"/>
      <c r="E1915" s="58"/>
      <c r="F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  <c r="Q1915" s="58"/>
      <c r="R1915" s="58"/>
      <c r="S1915" s="58"/>
      <c r="T1915" s="58"/>
      <c r="U1915" s="58"/>
      <c r="V1915" s="58"/>
      <c r="W1915" s="58"/>
      <c r="X1915" s="58"/>
      <c r="Y1915" s="58"/>
      <c r="Z1915" s="58"/>
      <c r="AA1915" s="38"/>
      <c r="AB1915" s="38"/>
      <c r="AC1915" s="58"/>
      <c r="AD1915" s="58"/>
      <c r="AE1915" s="58"/>
      <c r="AF1915" s="58"/>
      <c r="AG1915" s="58"/>
      <c r="AH1915" s="58"/>
      <c r="AI1915" s="58"/>
      <c r="AJ1915" s="58"/>
      <c r="AK1915" s="58"/>
      <c r="AL1915" s="58"/>
      <c r="AM1915" s="58"/>
      <c r="AN1915" s="58"/>
      <c r="AO1915" s="58"/>
      <c r="AP1915" s="58"/>
      <c r="AQ1915" s="58"/>
      <c r="AR1915" s="58"/>
      <c r="AS1915" s="58"/>
      <c r="AT1915" s="58"/>
      <c r="AU1915" s="58"/>
      <c r="AV1915" s="58"/>
      <c r="AW1915" s="58"/>
    </row>
    <row r="1916" spans="2:49">
      <c r="B1916" s="58"/>
      <c r="C1916" s="58"/>
      <c r="D1916" s="58"/>
      <c r="E1916" s="58"/>
      <c r="F1916" s="58"/>
      <c r="G1916" s="58"/>
      <c r="H1916" s="58"/>
      <c r="I1916" s="58"/>
      <c r="J1916" s="58"/>
      <c r="K1916" s="58"/>
      <c r="L1916" s="58"/>
      <c r="M1916" s="58"/>
      <c r="N1916" s="58"/>
      <c r="O1916" s="58"/>
      <c r="P1916" s="58"/>
      <c r="Q1916" s="58"/>
      <c r="R1916" s="58"/>
      <c r="S1916" s="58"/>
      <c r="T1916" s="58"/>
      <c r="U1916" s="58"/>
      <c r="V1916" s="58"/>
      <c r="W1916" s="58"/>
      <c r="X1916" s="58"/>
      <c r="Y1916" s="58"/>
      <c r="Z1916" s="58"/>
      <c r="AA1916" s="38"/>
      <c r="AB1916" s="38"/>
      <c r="AC1916" s="58"/>
      <c r="AD1916" s="58"/>
      <c r="AE1916" s="58"/>
      <c r="AF1916" s="58"/>
      <c r="AG1916" s="58"/>
      <c r="AH1916" s="58"/>
      <c r="AI1916" s="58"/>
      <c r="AJ1916" s="58"/>
      <c r="AK1916" s="58"/>
      <c r="AL1916" s="58"/>
      <c r="AM1916" s="58"/>
      <c r="AN1916" s="58"/>
      <c r="AO1916" s="58"/>
      <c r="AP1916" s="58"/>
      <c r="AQ1916" s="58"/>
      <c r="AR1916" s="58"/>
      <c r="AS1916" s="58"/>
      <c r="AT1916" s="58"/>
      <c r="AU1916" s="58"/>
      <c r="AV1916" s="58"/>
      <c r="AW1916" s="58"/>
    </row>
    <row r="1917" spans="2:49">
      <c r="B1917" s="58"/>
      <c r="C1917" s="58"/>
      <c r="D1917" s="58"/>
      <c r="E1917" s="58"/>
      <c r="F1917" s="58"/>
      <c r="G1917" s="58"/>
      <c r="H1917" s="58"/>
      <c r="I1917" s="58"/>
      <c r="J1917" s="58"/>
      <c r="K1917" s="58"/>
      <c r="L1917" s="58"/>
      <c r="M1917" s="58"/>
      <c r="N1917" s="58"/>
      <c r="O1917" s="58"/>
      <c r="P1917" s="58"/>
      <c r="Q1917" s="58"/>
      <c r="R1917" s="58"/>
      <c r="S1917" s="58"/>
      <c r="T1917" s="58"/>
      <c r="U1917" s="58"/>
      <c r="V1917" s="58"/>
      <c r="W1917" s="58"/>
      <c r="X1917" s="58"/>
      <c r="Y1917" s="58"/>
      <c r="Z1917" s="58"/>
      <c r="AA1917" s="38"/>
      <c r="AB1917" s="38"/>
      <c r="AC1917" s="58"/>
      <c r="AD1917" s="58"/>
      <c r="AE1917" s="58"/>
      <c r="AF1917" s="58"/>
      <c r="AG1917" s="58"/>
      <c r="AH1917" s="58"/>
      <c r="AI1917" s="58"/>
      <c r="AJ1917" s="58"/>
      <c r="AK1917" s="58"/>
      <c r="AL1917" s="58"/>
      <c r="AM1917" s="58"/>
      <c r="AN1917" s="58"/>
      <c r="AO1917" s="58"/>
      <c r="AP1917" s="58"/>
      <c r="AQ1917" s="58"/>
      <c r="AR1917" s="58"/>
      <c r="AS1917" s="58"/>
      <c r="AT1917" s="58"/>
      <c r="AU1917" s="58"/>
      <c r="AV1917" s="58"/>
      <c r="AW1917" s="58"/>
    </row>
    <row r="1918" spans="2:49">
      <c r="B1918" s="58"/>
      <c r="C1918" s="58"/>
      <c r="D1918" s="58"/>
      <c r="E1918" s="58"/>
      <c r="F1918" s="58"/>
      <c r="G1918" s="58"/>
      <c r="H1918" s="58"/>
      <c r="I1918" s="58"/>
      <c r="J1918" s="58"/>
      <c r="K1918" s="58"/>
      <c r="L1918" s="58"/>
      <c r="M1918" s="58"/>
      <c r="N1918" s="58"/>
      <c r="O1918" s="58"/>
      <c r="P1918" s="58"/>
      <c r="Q1918" s="58"/>
      <c r="R1918" s="58"/>
      <c r="S1918" s="58"/>
      <c r="T1918" s="58"/>
      <c r="U1918" s="58"/>
      <c r="V1918" s="58"/>
      <c r="W1918" s="58"/>
      <c r="X1918" s="58"/>
      <c r="Y1918" s="58"/>
      <c r="Z1918" s="58"/>
      <c r="AA1918" s="38"/>
      <c r="AB1918" s="38"/>
      <c r="AC1918" s="58"/>
      <c r="AD1918" s="58"/>
      <c r="AE1918" s="58"/>
      <c r="AF1918" s="58"/>
      <c r="AG1918" s="58"/>
      <c r="AH1918" s="58"/>
      <c r="AI1918" s="58"/>
      <c r="AJ1918" s="58"/>
      <c r="AK1918" s="58"/>
      <c r="AL1918" s="58"/>
      <c r="AM1918" s="58"/>
      <c r="AN1918" s="58"/>
      <c r="AO1918" s="58"/>
      <c r="AP1918" s="58"/>
      <c r="AQ1918" s="58"/>
      <c r="AR1918" s="58"/>
      <c r="AS1918" s="58"/>
      <c r="AT1918" s="58"/>
      <c r="AU1918" s="58"/>
      <c r="AV1918" s="58"/>
      <c r="AW1918" s="58"/>
    </row>
    <row r="1919" spans="2:49">
      <c r="B1919" s="58"/>
      <c r="C1919" s="58"/>
      <c r="D1919" s="58"/>
      <c r="E1919" s="58"/>
      <c r="F1919" s="58"/>
      <c r="G1919" s="58"/>
      <c r="H1919" s="58"/>
      <c r="I1919" s="58"/>
      <c r="J1919" s="58"/>
      <c r="K1919" s="58"/>
      <c r="L1919" s="58"/>
      <c r="M1919" s="58"/>
      <c r="N1919" s="58"/>
      <c r="O1919" s="58"/>
      <c r="P1919" s="58"/>
      <c r="Q1919" s="58"/>
      <c r="R1919" s="58"/>
      <c r="S1919" s="58"/>
      <c r="T1919" s="58"/>
      <c r="U1919" s="58"/>
      <c r="V1919" s="58"/>
      <c r="W1919" s="58"/>
      <c r="X1919" s="58"/>
      <c r="Y1919" s="58"/>
      <c r="Z1919" s="58"/>
      <c r="AA1919" s="38"/>
      <c r="AB1919" s="38"/>
      <c r="AC1919" s="58"/>
      <c r="AD1919" s="58"/>
      <c r="AE1919" s="58"/>
      <c r="AF1919" s="58"/>
      <c r="AG1919" s="58"/>
      <c r="AH1919" s="58"/>
      <c r="AI1919" s="58"/>
      <c r="AJ1919" s="58"/>
      <c r="AK1919" s="58"/>
      <c r="AL1919" s="58"/>
      <c r="AM1919" s="58"/>
      <c r="AN1919" s="58"/>
      <c r="AO1919" s="58"/>
      <c r="AP1919" s="58"/>
      <c r="AQ1919" s="58"/>
      <c r="AR1919" s="58"/>
      <c r="AS1919" s="58"/>
      <c r="AT1919" s="58"/>
      <c r="AU1919" s="58"/>
      <c r="AV1919" s="58"/>
      <c r="AW1919" s="58"/>
    </row>
    <row r="1920" spans="2:49">
      <c r="B1920" s="58"/>
      <c r="C1920" s="58"/>
      <c r="D1920" s="58"/>
      <c r="E1920" s="58"/>
      <c r="F1920" s="58"/>
      <c r="G1920" s="58"/>
      <c r="H1920" s="58"/>
      <c r="I1920" s="58"/>
      <c r="J1920" s="58"/>
      <c r="K1920" s="58"/>
      <c r="L1920" s="58"/>
      <c r="M1920" s="58"/>
      <c r="N1920" s="58"/>
      <c r="O1920" s="58"/>
      <c r="P1920" s="58"/>
      <c r="Q1920" s="58"/>
      <c r="R1920" s="58"/>
      <c r="S1920" s="58"/>
      <c r="T1920" s="58"/>
      <c r="U1920" s="58"/>
      <c r="V1920" s="58"/>
      <c r="W1920" s="58"/>
      <c r="X1920" s="58"/>
      <c r="Y1920" s="58"/>
      <c r="Z1920" s="58"/>
      <c r="AA1920" s="38"/>
      <c r="AB1920" s="38"/>
      <c r="AC1920" s="58"/>
      <c r="AD1920" s="58"/>
      <c r="AE1920" s="58"/>
      <c r="AF1920" s="58"/>
      <c r="AG1920" s="58"/>
      <c r="AH1920" s="58"/>
      <c r="AI1920" s="58"/>
      <c r="AJ1920" s="58"/>
      <c r="AK1920" s="58"/>
      <c r="AL1920" s="58"/>
      <c r="AM1920" s="58"/>
      <c r="AN1920" s="58"/>
      <c r="AO1920" s="58"/>
      <c r="AP1920" s="58"/>
      <c r="AQ1920" s="58"/>
      <c r="AR1920" s="58"/>
      <c r="AS1920" s="58"/>
      <c r="AT1920" s="58"/>
      <c r="AU1920" s="58"/>
      <c r="AV1920" s="58"/>
      <c r="AW1920" s="58"/>
    </row>
    <row r="1921" spans="2:49">
      <c r="B1921" s="58"/>
      <c r="C1921" s="58"/>
      <c r="D1921" s="58"/>
      <c r="E1921" s="58"/>
      <c r="F1921" s="58"/>
      <c r="G1921" s="58"/>
      <c r="H1921" s="58"/>
      <c r="I1921" s="58"/>
      <c r="J1921" s="58"/>
      <c r="K1921" s="58"/>
      <c r="L1921" s="58"/>
      <c r="M1921" s="58"/>
      <c r="N1921" s="58"/>
      <c r="O1921" s="58"/>
      <c r="P1921" s="58"/>
      <c r="Q1921" s="58"/>
      <c r="R1921" s="58"/>
      <c r="S1921" s="58"/>
      <c r="T1921" s="58"/>
      <c r="U1921" s="58"/>
      <c r="V1921" s="58"/>
      <c r="W1921" s="58"/>
      <c r="X1921" s="58"/>
      <c r="Y1921" s="58"/>
      <c r="Z1921" s="58"/>
      <c r="AA1921" s="38"/>
      <c r="AB1921" s="38"/>
      <c r="AC1921" s="58"/>
      <c r="AD1921" s="58"/>
      <c r="AE1921" s="58"/>
      <c r="AF1921" s="58"/>
      <c r="AG1921" s="58"/>
      <c r="AH1921" s="58"/>
      <c r="AI1921" s="58"/>
      <c r="AJ1921" s="58"/>
      <c r="AK1921" s="58"/>
      <c r="AL1921" s="58"/>
      <c r="AM1921" s="58"/>
      <c r="AN1921" s="58"/>
      <c r="AO1921" s="58"/>
      <c r="AP1921" s="58"/>
      <c r="AQ1921" s="58"/>
      <c r="AR1921" s="58"/>
      <c r="AS1921" s="58"/>
      <c r="AT1921" s="58"/>
      <c r="AU1921" s="58"/>
      <c r="AV1921" s="58"/>
      <c r="AW1921" s="58"/>
    </row>
    <row r="1922" spans="2:49">
      <c r="B1922" s="58"/>
      <c r="C1922" s="58"/>
      <c r="D1922" s="58"/>
      <c r="E1922" s="58"/>
      <c r="F1922" s="58"/>
      <c r="G1922" s="58"/>
      <c r="H1922" s="58"/>
      <c r="I1922" s="58"/>
      <c r="J1922" s="58"/>
      <c r="K1922" s="58"/>
      <c r="L1922" s="58"/>
      <c r="M1922" s="58"/>
      <c r="N1922" s="58"/>
      <c r="O1922" s="58"/>
      <c r="P1922" s="58"/>
      <c r="Q1922" s="58"/>
      <c r="R1922" s="58"/>
      <c r="S1922" s="58"/>
      <c r="T1922" s="58"/>
      <c r="U1922" s="58"/>
      <c r="V1922" s="58"/>
      <c r="W1922" s="58"/>
      <c r="X1922" s="58"/>
      <c r="Y1922" s="58"/>
      <c r="Z1922" s="58"/>
      <c r="AA1922" s="38"/>
      <c r="AB1922" s="38"/>
      <c r="AC1922" s="58"/>
      <c r="AD1922" s="58"/>
      <c r="AE1922" s="58"/>
      <c r="AF1922" s="58"/>
      <c r="AG1922" s="58"/>
      <c r="AH1922" s="58"/>
      <c r="AI1922" s="58"/>
      <c r="AJ1922" s="58"/>
      <c r="AK1922" s="58"/>
      <c r="AL1922" s="58"/>
      <c r="AM1922" s="58"/>
      <c r="AN1922" s="58"/>
      <c r="AO1922" s="58"/>
      <c r="AP1922" s="58"/>
      <c r="AQ1922" s="58"/>
      <c r="AR1922" s="58"/>
      <c r="AS1922" s="58"/>
      <c r="AT1922" s="58"/>
      <c r="AU1922" s="58"/>
      <c r="AV1922" s="58"/>
      <c r="AW1922" s="58"/>
    </row>
    <row r="1923" spans="2:49">
      <c r="B1923" s="58"/>
      <c r="C1923" s="58"/>
      <c r="D1923" s="58"/>
      <c r="E1923" s="58"/>
      <c r="F1923" s="58"/>
      <c r="G1923" s="58"/>
      <c r="H1923" s="58"/>
      <c r="I1923" s="58"/>
      <c r="J1923" s="58"/>
      <c r="K1923" s="58"/>
      <c r="L1923" s="58"/>
      <c r="M1923" s="58"/>
      <c r="N1923" s="58"/>
      <c r="O1923" s="58"/>
      <c r="P1923" s="58"/>
      <c r="Q1923" s="58"/>
      <c r="R1923" s="58"/>
      <c r="S1923" s="58"/>
      <c r="T1923" s="58"/>
      <c r="U1923" s="58"/>
      <c r="V1923" s="58"/>
      <c r="W1923" s="58"/>
      <c r="X1923" s="58"/>
      <c r="Y1923" s="58"/>
      <c r="Z1923" s="58"/>
      <c r="AA1923" s="38"/>
      <c r="AB1923" s="38"/>
      <c r="AC1923" s="58"/>
      <c r="AD1923" s="58"/>
      <c r="AE1923" s="58"/>
      <c r="AF1923" s="58"/>
      <c r="AG1923" s="58"/>
      <c r="AH1923" s="58"/>
      <c r="AI1923" s="58"/>
      <c r="AJ1923" s="58"/>
      <c r="AK1923" s="58"/>
      <c r="AL1923" s="58"/>
      <c r="AM1923" s="58"/>
      <c r="AN1923" s="58"/>
      <c r="AO1923" s="58"/>
      <c r="AP1923" s="58"/>
      <c r="AQ1923" s="58"/>
      <c r="AR1923" s="58"/>
      <c r="AS1923" s="58"/>
      <c r="AT1923" s="58"/>
      <c r="AU1923" s="58"/>
      <c r="AV1923" s="58"/>
      <c r="AW1923" s="58"/>
    </row>
    <row r="1924" spans="2:49">
      <c r="B1924" s="58"/>
      <c r="C1924" s="58"/>
      <c r="D1924" s="58"/>
      <c r="E1924" s="58"/>
      <c r="F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8"/>
      <c r="Q1924" s="58"/>
      <c r="R1924" s="58"/>
      <c r="S1924" s="58"/>
      <c r="T1924" s="58"/>
      <c r="U1924" s="58"/>
      <c r="V1924" s="58"/>
      <c r="W1924" s="58"/>
      <c r="X1924" s="58"/>
      <c r="Y1924" s="58"/>
      <c r="Z1924" s="58"/>
      <c r="AA1924" s="38"/>
      <c r="AB1924" s="38"/>
      <c r="AC1924" s="58"/>
      <c r="AD1924" s="58"/>
      <c r="AE1924" s="58"/>
      <c r="AF1924" s="58"/>
      <c r="AG1924" s="58"/>
      <c r="AH1924" s="58"/>
      <c r="AI1924" s="58"/>
      <c r="AJ1924" s="58"/>
      <c r="AK1924" s="58"/>
      <c r="AL1924" s="58"/>
      <c r="AM1924" s="58"/>
      <c r="AN1924" s="58"/>
      <c r="AO1924" s="58"/>
      <c r="AP1924" s="58"/>
      <c r="AQ1924" s="58"/>
      <c r="AR1924" s="58"/>
      <c r="AS1924" s="58"/>
      <c r="AT1924" s="58"/>
      <c r="AU1924" s="58"/>
      <c r="AV1924" s="58"/>
      <c r="AW1924" s="58"/>
    </row>
    <row r="1925" spans="2:49">
      <c r="B1925" s="58"/>
      <c r="C1925" s="58"/>
      <c r="D1925" s="58"/>
      <c r="E1925" s="58"/>
      <c r="F1925" s="58"/>
      <c r="G1925" s="58"/>
      <c r="H1925" s="58"/>
      <c r="I1925" s="58"/>
      <c r="J1925" s="58"/>
      <c r="K1925" s="58"/>
      <c r="L1925" s="58"/>
      <c r="M1925" s="58"/>
      <c r="N1925" s="58"/>
      <c r="O1925" s="58"/>
      <c r="P1925" s="58"/>
      <c r="Q1925" s="58"/>
      <c r="R1925" s="58"/>
      <c r="S1925" s="58"/>
      <c r="T1925" s="58"/>
      <c r="U1925" s="58"/>
      <c r="V1925" s="58"/>
      <c r="W1925" s="58"/>
      <c r="X1925" s="58"/>
      <c r="Y1925" s="58"/>
      <c r="Z1925" s="58"/>
      <c r="AA1925" s="38"/>
      <c r="AB1925" s="38"/>
      <c r="AC1925" s="58"/>
      <c r="AD1925" s="58"/>
      <c r="AE1925" s="58"/>
      <c r="AF1925" s="58"/>
      <c r="AG1925" s="58"/>
      <c r="AH1925" s="58"/>
      <c r="AI1925" s="58"/>
      <c r="AJ1925" s="58"/>
      <c r="AK1925" s="58"/>
      <c r="AL1925" s="58"/>
      <c r="AM1925" s="58"/>
      <c r="AN1925" s="58"/>
      <c r="AO1925" s="58"/>
      <c r="AP1925" s="58"/>
      <c r="AQ1925" s="58"/>
      <c r="AR1925" s="58"/>
      <c r="AS1925" s="58"/>
      <c r="AT1925" s="58"/>
      <c r="AU1925" s="58"/>
      <c r="AV1925" s="58"/>
      <c r="AW1925" s="58"/>
    </row>
    <row r="1926" spans="2:49">
      <c r="B1926" s="58"/>
      <c r="C1926" s="58"/>
      <c r="D1926" s="58"/>
      <c r="E1926" s="58"/>
      <c r="F1926" s="58"/>
      <c r="G1926" s="58"/>
      <c r="H1926" s="58"/>
      <c r="I1926" s="58"/>
      <c r="J1926" s="58"/>
      <c r="K1926" s="58"/>
      <c r="L1926" s="58"/>
      <c r="M1926" s="58"/>
      <c r="N1926" s="58"/>
      <c r="O1926" s="58"/>
      <c r="P1926" s="58"/>
      <c r="Q1926" s="58"/>
      <c r="R1926" s="58"/>
      <c r="S1926" s="58"/>
      <c r="T1926" s="58"/>
      <c r="U1926" s="58"/>
      <c r="V1926" s="58"/>
      <c r="W1926" s="58"/>
      <c r="X1926" s="58"/>
      <c r="Y1926" s="58"/>
      <c r="Z1926" s="58"/>
      <c r="AA1926" s="38"/>
      <c r="AB1926" s="38"/>
      <c r="AC1926" s="58"/>
      <c r="AD1926" s="58"/>
      <c r="AE1926" s="58"/>
      <c r="AF1926" s="58"/>
      <c r="AG1926" s="58"/>
      <c r="AH1926" s="58"/>
      <c r="AI1926" s="58"/>
      <c r="AJ1926" s="58"/>
      <c r="AK1926" s="58"/>
      <c r="AL1926" s="58"/>
      <c r="AM1926" s="58"/>
      <c r="AN1926" s="58"/>
      <c r="AO1926" s="58"/>
      <c r="AP1926" s="58"/>
      <c r="AQ1926" s="58"/>
      <c r="AR1926" s="58"/>
      <c r="AS1926" s="58"/>
      <c r="AT1926" s="58"/>
      <c r="AU1926" s="58"/>
      <c r="AV1926" s="58"/>
      <c r="AW1926" s="58"/>
    </row>
    <row r="1927" spans="2:49">
      <c r="B1927" s="58"/>
      <c r="C1927" s="58"/>
      <c r="D1927" s="58"/>
      <c r="E1927" s="58"/>
      <c r="F1927" s="58"/>
      <c r="G1927" s="58"/>
      <c r="H1927" s="58"/>
      <c r="I1927" s="58"/>
      <c r="J1927" s="58"/>
      <c r="K1927" s="58"/>
      <c r="L1927" s="58"/>
      <c r="M1927" s="58"/>
      <c r="N1927" s="58"/>
      <c r="O1927" s="58"/>
      <c r="P1927" s="58"/>
      <c r="Q1927" s="58"/>
      <c r="R1927" s="58"/>
      <c r="S1927" s="58"/>
      <c r="T1927" s="58"/>
      <c r="U1927" s="58"/>
      <c r="V1927" s="58"/>
      <c r="W1927" s="58"/>
      <c r="X1927" s="58"/>
      <c r="Y1927" s="58"/>
      <c r="Z1927" s="58"/>
      <c r="AA1927" s="38"/>
      <c r="AB1927" s="38"/>
      <c r="AC1927" s="58"/>
      <c r="AD1927" s="58"/>
      <c r="AE1927" s="58"/>
      <c r="AF1927" s="58"/>
      <c r="AG1927" s="58"/>
      <c r="AH1927" s="58"/>
      <c r="AI1927" s="58"/>
      <c r="AJ1927" s="58"/>
      <c r="AK1927" s="58"/>
      <c r="AL1927" s="58"/>
      <c r="AM1927" s="58"/>
      <c r="AN1927" s="58"/>
      <c r="AO1927" s="58"/>
      <c r="AP1927" s="58"/>
      <c r="AQ1927" s="58"/>
      <c r="AR1927" s="58"/>
      <c r="AS1927" s="58"/>
      <c r="AT1927" s="58"/>
      <c r="AU1927" s="58"/>
      <c r="AV1927" s="58"/>
      <c r="AW1927" s="58"/>
    </row>
    <row r="1928" spans="2:49">
      <c r="B1928" s="58"/>
      <c r="C1928" s="58"/>
      <c r="D1928" s="58"/>
      <c r="E1928" s="58"/>
      <c r="F1928" s="58"/>
      <c r="G1928" s="58"/>
      <c r="H1928" s="58"/>
      <c r="I1928" s="58"/>
      <c r="J1928" s="58"/>
      <c r="K1928" s="58"/>
      <c r="L1928" s="58"/>
      <c r="M1928" s="58"/>
      <c r="N1928" s="58"/>
      <c r="O1928" s="58"/>
      <c r="P1928" s="58"/>
      <c r="Q1928" s="58"/>
      <c r="R1928" s="58"/>
      <c r="S1928" s="58"/>
      <c r="T1928" s="58"/>
      <c r="U1928" s="58"/>
      <c r="V1928" s="58"/>
      <c r="W1928" s="58"/>
      <c r="X1928" s="58"/>
      <c r="Y1928" s="58"/>
      <c r="Z1928" s="58"/>
      <c r="AA1928" s="38"/>
      <c r="AB1928" s="38"/>
      <c r="AC1928" s="58"/>
      <c r="AD1928" s="58"/>
      <c r="AE1928" s="58"/>
      <c r="AF1928" s="58"/>
      <c r="AG1928" s="58"/>
      <c r="AH1928" s="58"/>
      <c r="AI1928" s="58"/>
      <c r="AJ1928" s="58"/>
      <c r="AK1928" s="58"/>
      <c r="AL1928" s="58"/>
      <c r="AM1928" s="58"/>
      <c r="AN1928" s="58"/>
      <c r="AO1928" s="58"/>
      <c r="AP1928" s="58"/>
      <c r="AQ1928" s="58"/>
      <c r="AR1928" s="58"/>
      <c r="AS1928" s="58"/>
      <c r="AT1928" s="58"/>
      <c r="AU1928" s="58"/>
      <c r="AV1928" s="58"/>
      <c r="AW1928" s="58"/>
    </row>
    <row r="1929" spans="2:49">
      <c r="B1929" s="58"/>
      <c r="C1929" s="58"/>
      <c r="D1929" s="58"/>
      <c r="E1929" s="58"/>
      <c r="F1929" s="58"/>
      <c r="G1929" s="58"/>
      <c r="H1929" s="58"/>
      <c r="I1929" s="58"/>
      <c r="J1929" s="58"/>
      <c r="K1929" s="58"/>
      <c r="L1929" s="58"/>
      <c r="M1929" s="58"/>
      <c r="N1929" s="58"/>
      <c r="O1929" s="58"/>
      <c r="P1929" s="58"/>
      <c r="Q1929" s="58"/>
      <c r="R1929" s="58"/>
      <c r="S1929" s="58"/>
      <c r="T1929" s="58"/>
      <c r="U1929" s="58"/>
      <c r="V1929" s="58"/>
      <c r="W1929" s="58"/>
      <c r="X1929" s="58"/>
      <c r="Y1929" s="58"/>
      <c r="Z1929" s="58"/>
      <c r="AA1929" s="38"/>
      <c r="AB1929" s="38"/>
      <c r="AC1929" s="58"/>
      <c r="AD1929" s="58"/>
      <c r="AE1929" s="58"/>
      <c r="AF1929" s="58"/>
      <c r="AG1929" s="58"/>
      <c r="AH1929" s="58"/>
      <c r="AI1929" s="58"/>
      <c r="AJ1929" s="58"/>
      <c r="AK1929" s="58"/>
      <c r="AL1929" s="58"/>
      <c r="AM1929" s="58"/>
      <c r="AN1929" s="58"/>
      <c r="AO1929" s="58"/>
      <c r="AP1929" s="58"/>
      <c r="AQ1929" s="58"/>
      <c r="AR1929" s="58"/>
      <c r="AS1929" s="58"/>
      <c r="AT1929" s="58"/>
      <c r="AU1929" s="58"/>
      <c r="AV1929" s="58"/>
      <c r="AW1929" s="58"/>
    </row>
    <row r="1930" spans="2:49">
      <c r="B1930" s="58"/>
      <c r="C1930" s="58"/>
      <c r="D1930" s="58"/>
      <c r="E1930" s="58"/>
      <c r="F1930" s="58"/>
      <c r="G1930" s="58"/>
      <c r="H1930" s="58"/>
      <c r="I1930" s="58"/>
      <c r="J1930" s="58"/>
      <c r="K1930" s="58"/>
      <c r="L1930" s="58"/>
      <c r="M1930" s="58"/>
      <c r="N1930" s="58"/>
      <c r="O1930" s="58"/>
      <c r="P1930" s="58"/>
      <c r="Q1930" s="58"/>
      <c r="R1930" s="58"/>
      <c r="S1930" s="58"/>
      <c r="T1930" s="58"/>
      <c r="U1930" s="58"/>
      <c r="V1930" s="58"/>
      <c r="W1930" s="58"/>
      <c r="X1930" s="58"/>
      <c r="Y1930" s="58"/>
      <c r="Z1930" s="58"/>
      <c r="AA1930" s="38"/>
      <c r="AB1930" s="38"/>
      <c r="AC1930" s="58"/>
      <c r="AD1930" s="58"/>
      <c r="AE1930" s="58"/>
      <c r="AF1930" s="58"/>
      <c r="AG1930" s="58"/>
      <c r="AH1930" s="58"/>
      <c r="AI1930" s="58"/>
      <c r="AJ1930" s="58"/>
      <c r="AK1930" s="58"/>
      <c r="AL1930" s="58"/>
      <c r="AM1930" s="58"/>
      <c r="AN1930" s="58"/>
      <c r="AO1930" s="58"/>
      <c r="AP1930" s="58"/>
      <c r="AQ1930" s="58"/>
      <c r="AR1930" s="58"/>
      <c r="AS1930" s="58"/>
      <c r="AT1930" s="58"/>
      <c r="AU1930" s="58"/>
      <c r="AV1930" s="58"/>
      <c r="AW1930" s="58"/>
    </row>
    <row r="1931" spans="2:49">
      <c r="B1931" s="58"/>
      <c r="C1931" s="58"/>
      <c r="D1931" s="58"/>
      <c r="E1931" s="58"/>
      <c r="F1931" s="58"/>
      <c r="G1931" s="58"/>
      <c r="H1931" s="58"/>
      <c r="I1931" s="58"/>
      <c r="J1931" s="58"/>
      <c r="K1931" s="58"/>
      <c r="L1931" s="58"/>
      <c r="M1931" s="58"/>
      <c r="N1931" s="58"/>
      <c r="O1931" s="58"/>
      <c r="P1931" s="58"/>
      <c r="Q1931" s="58"/>
      <c r="R1931" s="58"/>
      <c r="S1931" s="58"/>
      <c r="T1931" s="58"/>
      <c r="U1931" s="58"/>
      <c r="V1931" s="58"/>
      <c r="W1931" s="58"/>
      <c r="X1931" s="58"/>
      <c r="Y1931" s="58"/>
      <c r="Z1931" s="58"/>
      <c r="AA1931" s="38"/>
      <c r="AB1931" s="38"/>
      <c r="AC1931" s="58"/>
      <c r="AD1931" s="58"/>
      <c r="AE1931" s="58"/>
      <c r="AF1931" s="58"/>
      <c r="AG1931" s="58"/>
      <c r="AH1931" s="58"/>
      <c r="AI1931" s="58"/>
      <c r="AJ1931" s="58"/>
      <c r="AK1931" s="58"/>
      <c r="AL1931" s="58"/>
      <c r="AM1931" s="58"/>
      <c r="AN1931" s="58"/>
      <c r="AO1931" s="58"/>
      <c r="AP1931" s="58"/>
      <c r="AQ1931" s="58"/>
      <c r="AR1931" s="58"/>
      <c r="AS1931" s="58"/>
      <c r="AT1931" s="58"/>
      <c r="AU1931" s="58"/>
      <c r="AV1931" s="58"/>
      <c r="AW1931" s="58"/>
    </row>
    <row r="1932" spans="2:49">
      <c r="B1932" s="58"/>
      <c r="C1932" s="58"/>
      <c r="D1932" s="58"/>
      <c r="E1932" s="58"/>
      <c r="F1932" s="58"/>
      <c r="G1932" s="58"/>
      <c r="H1932" s="58"/>
      <c r="I1932" s="58"/>
      <c r="J1932" s="58"/>
      <c r="K1932" s="58"/>
      <c r="L1932" s="58"/>
      <c r="M1932" s="58"/>
      <c r="N1932" s="58"/>
      <c r="O1932" s="58"/>
      <c r="P1932" s="58"/>
      <c r="Q1932" s="58"/>
      <c r="R1932" s="58"/>
      <c r="S1932" s="58"/>
      <c r="T1932" s="58"/>
      <c r="U1932" s="58"/>
      <c r="V1932" s="58"/>
      <c r="W1932" s="58"/>
      <c r="X1932" s="58"/>
      <c r="Y1932" s="58"/>
      <c r="Z1932" s="58"/>
      <c r="AA1932" s="38"/>
      <c r="AB1932" s="38"/>
      <c r="AC1932" s="58"/>
      <c r="AD1932" s="58"/>
      <c r="AE1932" s="58"/>
      <c r="AF1932" s="58"/>
      <c r="AG1932" s="58"/>
      <c r="AH1932" s="58"/>
      <c r="AI1932" s="58"/>
      <c r="AJ1932" s="58"/>
      <c r="AK1932" s="58"/>
      <c r="AL1932" s="58"/>
      <c r="AM1932" s="58"/>
      <c r="AN1932" s="58"/>
      <c r="AO1932" s="58"/>
      <c r="AP1932" s="58"/>
      <c r="AQ1932" s="58"/>
      <c r="AR1932" s="58"/>
      <c r="AS1932" s="58"/>
      <c r="AT1932" s="58"/>
      <c r="AU1932" s="58"/>
      <c r="AV1932" s="58"/>
      <c r="AW1932" s="58"/>
    </row>
    <row r="1933" spans="2:49">
      <c r="B1933" s="58"/>
      <c r="C1933" s="58"/>
      <c r="D1933" s="58"/>
      <c r="E1933" s="58"/>
      <c r="F1933" s="58"/>
      <c r="G1933" s="58"/>
      <c r="H1933" s="58"/>
      <c r="I1933" s="58"/>
      <c r="J1933" s="58"/>
      <c r="K1933" s="58"/>
      <c r="L1933" s="58"/>
      <c r="M1933" s="58"/>
      <c r="N1933" s="58"/>
      <c r="O1933" s="58"/>
      <c r="P1933" s="58"/>
      <c r="Q1933" s="58"/>
      <c r="R1933" s="58"/>
      <c r="S1933" s="58"/>
      <c r="T1933" s="58"/>
      <c r="U1933" s="58"/>
      <c r="V1933" s="58"/>
      <c r="W1933" s="58"/>
      <c r="X1933" s="58"/>
      <c r="Y1933" s="58"/>
      <c r="Z1933" s="58"/>
      <c r="AA1933" s="38"/>
      <c r="AB1933" s="38"/>
      <c r="AC1933" s="58"/>
      <c r="AD1933" s="58"/>
      <c r="AE1933" s="58"/>
      <c r="AF1933" s="58"/>
      <c r="AG1933" s="58"/>
      <c r="AH1933" s="58"/>
      <c r="AI1933" s="58"/>
      <c r="AJ1933" s="58"/>
      <c r="AK1933" s="58"/>
      <c r="AL1933" s="58"/>
      <c r="AM1933" s="58"/>
      <c r="AN1933" s="58"/>
      <c r="AO1933" s="58"/>
      <c r="AP1933" s="58"/>
      <c r="AQ1933" s="58"/>
      <c r="AR1933" s="58"/>
      <c r="AS1933" s="58"/>
      <c r="AT1933" s="58"/>
      <c r="AU1933" s="58"/>
      <c r="AV1933" s="58"/>
      <c r="AW1933" s="58"/>
    </row>
    <row r="1934" spans="2:49">
      <c r="B1934" s="58"/>
      <c r="C1934" s="58"/>
      <c r="D1934" s="58"/>
      <c r="E1934" s="58"/>
      <c r="F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  <c r="Q1934" s="58"/>
      <c r="R1934" s="58"/>
      <c r="S1934" s="58"/>
      <c r="T1934" s="58"/>
      <c r="U1934" s="58"/>
      <c r="V1934" s="58"/>
      <c r="W1934" s="58"/>
      <c r="X1934" s="58"/>
      <c r="Y1934" s="58"/>
      <c r="Z1934" s="58"/>
      <c r="AA1934" s="38"/>
      <c r="AB1934" s="38"/>
      <c r="AC1934" s="58"/>
      <c r="AD1934" s="58"/>
      <c r="AE1934" s="58"/>
      <c r="AF1934" s="58"/>
      <c r="AG1934" s="58"/>
      <c r="AH1934" s="58"/>
      <c r="AI1934" s="58"/>
      <c r="AJ1934" s="58"/>
      <c r="AK1934" s="58"/>
      <c r="AL1934" s="58"/>
      <c r="AM1934" s="58"/>
      <c r="AN1934" s="58"/>
      <c r="AO1934" s="58"/>
      <c r="AP1934" s="58"/>
      <c r="AQ1934" s="58"/>
      <c r="AR1934" s="58"/>
      <c r="AS1934" s="58"/>
      <c r="AT1934" s="58"/>
      <c r="AU1934" s="58"/>
      <c r="AV1934" s="58"/>
      <c r="AW1934" s="58"/>
    </row>
    <row r="1935" spans="2:49">
      <c r="B1935" s="58"/>
      <c r="C1935" s="58"/>
      <c r="D1935" s="58"/>
      <c r="E1935" s="58"/>
      <c r="F1935" s="58"/>
      <c r="G1935" s="58"/>
      <c r="H1935" s="58"/>
      <c r="I1935" s="58"/>
      <c r="J1935" s="58"/>
      <c r="K1935" s="58"/>
      <c r="L1935" s="58"/>
      <c r="M1935" s="58"/>
      <c r="N1935" s="58"/>
      <c r="O1935" s="58"/>
      <c r="P1935" s="58"/>
      <c r="Q1935" s="58"/>
      <c r="R1935" s="58"/>
      <c r="S1935" s="58"/>
      <c r="T1935" s="58"/>
      <c r="U1935" s="58"/>
      <c r="V1935" s="58"/>
      <c r="W1935" s="58"/>
      <c r="X1935" s="58"/>
      <c r="Y1935" s="58"/>
      <c r="Z1935" s="58"/>
      <c r="AA1935" s="38"/>
      <c r="AB1935" s="38"/>
      <c r="AC1935" s="58"/>
      <c r="AD1935" s="58"/>
      <c r="AE1935" s="58"/>
      <c r="AF1935" s="58"/>
      <c r="AG1935" s="58"/>
      <c r="AH1935" s="58"/>
      <c r="AI1935" s="58"/>
      <c r="AJ1935" s="58"/>
      <c r="AK1935" s="58"/>
      <c r="AL1935" s="58"/>
      <c r="AM1935" s="58"/>
      <c r="AN1935" s="58"/>
      <c r="AO1935" s="58"/>
      <c r="AP1935" s="58"/>
      <c r="AQ1935" s="58"/>
      <c r="AR1935" s="58"/>
      <c r="AS1935" s="58"/>
      <c r="AT1935" s="58"/>
      <c r="AU1935" s="58"/>
      <c r="AV1935" s="58"/>
      <c r="AW1935" s="58"/>
    </row>
    <row r="1936" spans="2:49">
      <c r="B1936" s="58"/>
      <c r="C1936" s="58"/>
      <c r="D1936" s="58"/>
      <c r="E1936" s="58"/>
      <c r="F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  <c r="Q1936" s="58"/>
      <c r="R1936" s="58"/>
      <c r="S1936" s="58"/>
      <c r="T1936" s="58"/>
      <c r="U1936" s="58"/>
      <c r="V1936" s="58"/>
      <c r="W1936" s="58"/>
      <c r="X1936" s="58"/>
      <c r="Y1936" s="58"/>
      <c r="Z1936" s="58"/>
      <c r="AA1936" s="38"/>
      <c r="AB1936" s="38"/>
      <c r="AC1936" s="58"/>
      <c r="AD1936" s="58"/>
      <c r="AE1936" s="58"/>
      <c r="AF1936" s="58"/>
      <c r="AG1936" s="58"/>
      <c r="AH1936" s="58"/>
      <c r="AI1936" s="58"/>
      <c r="AJ1936" s="58"/>
      <c r="AK1936" s="58"/>
      <c r="AL1936" s="58"/>
      <c r="AM1936" s="58"/>
      <c r="AN1936" s="58"/>
      <c r="AO1936" s="58"/>
      <c r="AP1936" s="58"/>
      <c r="AQ1936" s="58"/>
      <c r="AR1936" s="58"/>
      <c r="AS1936" s="58"/>
      <c r="AT1936" s="58"/>
      <c r="AU1936" s="58"/>
      <c r="AV1936" s="58"/>
      <c r="AW1936" s="58"/>
    </row>
    <row r="1937" spans="2:49">
      <c r="B1937" s="58"/>
      <c r="C1937" s="58"/>
      <c r="D1937" s="58"/>
      <c r="E1937" s="58"/>
      <c r="F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  <c r="Q1937" s="58"/>
      <c r="R1937" s="58"/>
      <c r="S1937" s="58"/>
      <c r="T1937" s="58"/>
      <c r="U1937" s="58"/>
      <c r="V1937" s="58"/>
      <c r="W1937" s="58"/>
      <c r="X1937" s="58"/>
      <c r="Y1937" s="58"/>
      <c r="Z1937" s="58"/>
      <c r="AA1937" s="38"/>
      <c r="AB1937" s="38"/>
      <c r="AC1937" s="58"/>
      <c r="AD1937" s="58"/>
      <c r="AE1937" s="58"/>
      <c r="AF1937" s="58"/>
      <c r="AG1937" s="58"/>
      <c r="AH1937" s="58"/>
      <c r="AI1937" s="58"/>
      <c r="AJ1937" s="58"/>
      <c r="AK1937" s="58"/>
      <c r="AL1937" s="58"/>
      <c r="AM1937" s="58"/>
      <c r="AN1937" s="58"/>
      <c r="AO1937" s="58"/>
      <c r="AP1937" s="58"/>
      <c r="AQ1937" s="58"/>
      <c r="AR1937" s="58"/>
      <c r="AS1937" s="58"/>
      <c r="AT1937" s="58"/>
      <c r="AU1937" s="58"/>
      <c r="AV1937" s="58"/>
      <c r="AW1937" s="58"/>
    </row>
    <row r="1938" spans="2:49">
      <c r="B1938" s="58"/>
      <c r="C1938" s="58"/>
      <c r="D1938" s="58"/>
      <c r="E1938" s="58"/>
      <c r="F1938" s="58"/>
      <c r="G1938" s="58"/>
      <c r="H1938" s="58"/>
      <c r="I1938" s="58"/>
      <c r="J1938" s="58"/>
      <c r="K1938" s="58"/>
      <c r="L1938" s="58"/>
      <c r="M1938" s="58"/>
      <c r="N1938" s="58"/>
      <c r="O1938" s="58"/>
      <c r="P1938" s="58"/>
      <c r="Q1938" s="58"/>
      <c r="R1938" s="58"/>
      <c r="S1938" s="58"/>
      <c r="T1938" s="58"/>
      <c r="U1938" s="58"/>
      <c r="V1938" s="58"/>
      <c r="W1938" s="58"/>
      <c r="X1938" s="58"/>
      <c r="Y1938" s="58"/>
      <c r="Z1938" s="58"/>
      <c r="AA1938" s="38"/>
      <c r="AB1938" s="38"/>
      <c r="AC1938" s="58"/>
      <c r="AD1938" s="58"/>
      <c r="AE1938" s="58"/>
      <c r="AF1938" s="58"/>
      <c r="AG1938" s="58"/>
      <c r="AH1938" s="58"/>
      <c r="AI1938" s="58"/>
      <c r="AJ1938" s="58"/>
      <c r="AK1938" s="58"/>
      <c r="AL1938" s="58"/>
      <c r="AM1938" s="58"/>
      <c r="AN1938" s="58"/>
      <c r="AO1938" s="58"/>
      <c r="AP1938" s="58"/>
      <c r="AQ1938" s="58"/>
      <c r="AR1938" s="58"/>
      <c r="AS1938" s="58"/>
      <c r="AT1938" s="58"/>
      <c r="AU1938" s="58"/>
      <c r="AV1938" s="58"/>
      <c r="AW1938" s="58"/>
    </row>
    <row r="1939" spans="2:49">
      <c r="B1939" s="58"/>
      <c r="C1939" s="58"/>
      <c r="D1939" s="58"/>
      <c r="E1939" s="58"/>
      <c r="F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  <c r="Q1939" s="58"/>
      <c r="R1939" s="58"/>
      <c r="S1939" s="58"/>
      <c r="T1939" s="58"/>
      <c r="U1939" s="58"/>
      <c r="V1939" s="58"/>
      <c r="W1939" s="58"/>
      <c r="X1939" s="58"/>
      <c r="Y1939" s="58"/>
      <c r="Z1939" s="58"/>
      <c r="AA1939" s="38"/>
      <c r="AB1939" s="38"/>
      <c r="AC1939" s="58"/>
      <c r="AD1939" s="58"/>
      <c r="AE1939" s="58"/>
      <c r="AF1939" s="58"/>
      <c r="AG1939" s="58"/>
      <c r="AH1939" s="58"/>
      <c r="AI1939" s="58"/>
      <c r="AJ1939" s="58"/>
      <c r="AK1939" s="58"/>
      <c r="AL1939" s="58"/>
      <c r="AM1939" s="58"/>
      <c r="AN1939" s="58"/>
      <c r="AO1939" s="58"/>
      <c r="AP1939" s="58"/>
      <c r="AQ1939" s="58"/>
      <c r="AR1939" s="58"/>
      <c r="AS1939" s="58"/>
      <c r="AT1939" s="58"/>
      <c r="AU1939" s="58"/>
      <c r="AV1939" s="58"/>
      <c r="AW1939" s="58"/>
    </row>
    <row r="1940" spans="2:49">
      <c r="B1940" s="58"/>
      <c r="C1940" s="58"/>
      <c r="D1940" s="58"/>
      <c r="E1940" s="58"/>
      <c r="F1940" s="58"/>
      <c r="G1940" s="58"/>
      <c r="H1940" s="58"/>
      <c r="I1940" s="58"/>
      <c r="J1940" s="58"/>
      <c r="K1940" s="58"/>
      <c r="L1940" s="58"/>
      <c r="M1940" s="58"/>
      <c r="N1940" s="58"/>
      <c r="O1940" s="58"/>
      <c r="P1940" s="58"/>
      <c r="Q1940" s="58"/>
      <c r="R1940" s="58"/>
      <c r="S1940" s="58"/>
      <c r="T1940" s="58"/>
      <c r="U1940" s="58"/>
      <c r="V1940" s="58"/>
      <c r="W1940" s="58"/>
      <c r="X1940" s="58"/>
      <c r="Y1940" s="58"/>
      <c r="Z1940" s="58"/>
      <c r="AA1940" s="38"/>
      <c r="AB1940" s="38"/>
      <c r="AC1940" s="58"/>
      <c r="AD1940" s="58"/>
      <c r="AE1940" s="58"/>
      <c r="AF1940" s="58"/>
      <c r="AG1940" s="58"/>
      <c r="AH1940" s="58"/>
      <c r="AI1940" s="58"/>
      <c r="AJ1940" s="58"/>
      <c r="AK1940" s="58"/>
      <c r="AL1940" s="58"/>
      <c r="AM1940" s="58"/>
      <c r="AN1940" s="58"/>
      <c r="AO1940" s="58"/>
      <c r="AP1940" s="58"/>
      <c r="AQ1940" s="58"/>
      <c r="AR1940" s="58"/>
      <c r="AS1940" s="58"/>
      <c r="AT1940" s="58"/>
      <c r="AU1940" s="58"/>
      <c r="AV1940" s="58"/>
      <c r="AW1940" s="58"/>
    </row>
    <row r="1941" spans="2:49">
      <c r="B1941" s="58"/>
      <c r="C1941" s="58"/>
      <c r="D1941" s="58"/>
      <c r="E1941" s="58"/>
      <c r="F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  <c r="Q1941" s="58"/>
      <c r="R1941" s="58"/>
      <c r="S1941" s="58"/>
      <c r="T1941" s="58"/>
      <c r="U1941" s="58"/>
      <c r="V1941" s="58"/>
      <c r="W1941" s="58"/>
      <c r="X1941" s="58"/>
      <c r="Y1941" s="58"/>
      <c r="Z1941" s="58"/>
      <c r="AA1941" s="38"/>
      <c r="AB1941" s="38"/>
      <c r="AC1941" s="58"/>
      <c r="AD1941" s="58"/>
      <c r="AE1941" s="58"/>
      <c r="AF1941" s="58"/>
      <c r="AG1941" s="58"/>
      <c r="AH1941" s="58"/>
      <c r="AI1941" s="58"/>
      <c r="AJ1941" s="58"/>
      <c r="AK1941" s="58"/>
      <c r="AL1941" s="58"/>
      <c r="AM1941" s="58"/>
      <c r="AN1941" s="58"/>
      <c r="AO1941" s="58"/>
      <c r="AP1941" s="58"/>
      <c r="AQ1941" s="58"/>
      <c r="AR1941" s="58"/>
      <c r="AS1941" s="58"/>
      <c r="AT1941" s="58"/>
      <c r="AU1941" s="58"/>
      <c r="AV1941" s="58"/>
      <c r="AW1941" s="58"/>
    </row>
    <row r="1942" spans="2:49">
      <c r="B1942" s="58"/>
      <c r="C1942" s="58"/>
      <c r="D1942" s="58"/>
      <c r="E1942" s="58"/>
      <c r="F1942" s="58"/>
      <c r="G1942" s="58"/>
      <c r="H1942" s="58"/>
      <c r="I1942" s="58"/>
      <c r="J1942" s="58"/>
      <c r="K1942" s="58"/>
      <c r="L1942" s="58"/>
      <c r="M1942" s="58"/>
      <c r="N1942" s="58"/>
      <c r="O1942" s="58"/>
      <c r="P1942" s="58"/>
      <c r="Q1942" s="58"/>
      <c r="R1942" s="58"/>
      <c r="S1942" s="58"/>
      <c r="T1942" s="58"/>
      <c r="U1942" s="58"/>
      <c r="V1942" s="58"/>
      <c r="W1942" s="58"/>
      <c r="X1942" s="58"/>
      <c r="Y1942" s="58"/>
      <c r="Z1942" s="58"/>
      <c r="AA1942" s="38"/>
      <c r="AB1942" s="38"/>
      <c r="AC1942" s="58"/>
      <c r="AD1942" s="58"/>
      <c r="AE1942" s="58"/>
      <c r="AF1942" s="58"/>
      <c r="AG1942" s="58"/>
      <c r="AH1942" s="58"/>
      <c r="AI1942" s="58"/>
      <c r="AJ1942" s="58"/>
      <c r="AK1942" s="58"/>
      <c r="AL1942" s="58"/>
      <c r="AM1942" s="58"/>
      <c r="AN1942" s="58"/>
      <c r="AO1942" s="58"/>
      <c r="AP1942" s="58"/>
      <c r="AQ1942" s="58"/>
      <c r="AR1942" s="58"/>
      <c r="AS1942" s="58"/>
      <c r="AT1942" s="58"/>
      <c r="AU1942" s="58"/>
      <c r="AV1942" s="58"/>
      <c r="AW1942" s="58"/>
    </row>
    <row r="1943" spans="2:49">
      <c r="B1943" s="58"/>
      <c r="C1943" s="58"/>
      <c r="D1943" s="58"/>
      <c r="E1943" s="58"/>
      <c r="F1943" s="58"/>
      <c r="G1943" s="58"/>
      <c r="H1943" s="58"/>
      <c r="I1943" s="58"/>
      <c r="J1943" s="58"/>
      <c r="K1943" s="58"/>
      <c r="L1943" s="58"/>
      <c r="M1943" s="58"/>
      <c r="N1943" s="58"/>
      <c r="O1943" s="58"/>
      <c r="P1943" s="58"/>
      <c r="Q1943" s="58"/>
      <c r="R1943" s="58"/>
      <c r="S1943" s="58"/>
      <c r="T1943" s="58"/>
      <c r="U1943" s="58"/>
      <c r="V1943" s="58"/>
      <c r="W1943" s="58"/>
      <c r="X1943" s="58"/>
      <c r="Y1943" s="58"/>
      <c r="Z1943" s="58"/>
      <c r="AA1943" s="38"/>
      <c r="AB1943" s="38"/>
      <c r="AC1943" s="58"/>
      <c r="AD1943" s="58"/>
      <c r="AE1943" s="58"/>
      <c r="AF1943" s="58"/>
      <c r="AG1943" s="58"/>
      <c r="AH1943" s="58"/>
      <c r="AI1943" s="58"/>
      <c r="AJ1943" s="58"/>
      <c r="AK1943" s="58"/>
      <c r="AL1943" s="58"/>
      <c r="AM1943" s="58"/>
      <c r="AN1943" s="58"/>
      <c r="AO1943" s="58"/>
      <c r="AP1943" s="58"/>
      <c r="AQ1943" s="58"/>
      <c r="AR1943" s="58"/>
      <c r="AS1943" s="58"/>
      <c r="AT1943" s="58"/>
      <c r="AU1943" s="58"/>
      <c r="AV1943" s="58"/>
      <c r="AW1943" s="58"/>
    </row>
    <row r="1944" spans="2:49">
      <c r="B1944" s="58"/>
      <c r="C1944" s="58"/>
      <c r="D1944" s="58"/>
      <c r="E1944" s="58"/>
      <c r="F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  <c r="Q1944" s="58"/>
      <c r="R1944" s="58"/>
      <c r="S1944" s="58"/>
      <c r="T1944" s="58"/>
      <c r="U1944" s="58"/>
      <c r="V1944" s="58"/>
      <c r="W1944" s="58"/>
      <c r="X1944" s="58"/>
      <c r="Y1944" s="58"/>
      <c r="Z1944" s="58"/>
      <c r="AA1944" s="38"/>
      <c r="AB1944" s="38"/>
      <c r="AC1944" s="58"/>
      <c r="AD1944" s="58"/>
      <c r="AE1944" s="58"/>
      <c r="AF1944" s="58"/>
      <c r="AG1944" s="58"/>
      <c r="AH1944" s="58"/>
      <c r="AI1944" s="58"/>
      <c r="AJ1944" s="58"/>
      <c r="AK1944" s="58"/>
      <c r="AL1944" s="58"/>
      <c r="AM1944" s="58"/>
      <c r="AN1944" s="58"/>
      <c r="AO1944" s="58"/>
      <c r="AP1944" s="58"/>
      <c r="AQ1944" s="58"/>
      <c r="AR1944" s="58"/>
      <c r="AS1944" s="58"/>
      <c r="AT1944" s="58"/>
      <c r="AU1944" s="58"/>
      <c r="AV1944" s="58"/>
      <c r="AW1944" s="58"/>
    </row>
    <row r="1945" spans="2:49">
      <c r="B1945" s="58"/>
      <c r="C1945" s="58"/>
      <c r="D1945" s="58"/>
      <c r="E1945" s="58"/>
      <c r="F1945" s="58"/>
      <c r="G1945" s="58"/>
      <c r="H1945" s="58"/>
      <c r="I1945" s="58"/>
      <c r="J1945" s="58"/>
      <c r="K1945" s="58"/>
      <c r="L1945" s="58"/>
      <c r="M1945" s="58"/>
      <c r="N1945" s="58"/>
      <c r="O1945" s="58"/>
      <c r="P1945" s="58"/>
      <c r="Q1945" s="58"/>
      <c r="R1945" s="58"/>
      <c r="S1945" s="58"/>
      <c r="T1945" s="58"/>
      <c r="U1945" s="58"/>
      <c r="V1945" s="58"/>
      <c r="W1945" s="58"/>
      <c r="X1945" s="58"/>
      <c r="Y1945" s="58"/>
      <c r="Z1945" s="58"/>
      <c r="AA1945" s="38"/>
      <c r="AB1945" s="38"/>
      <c r="AC1945" s="58"/>
      <c r="AD1945" s="58"/>
      <c r="AE1945" s="58"/>
      <c r="AF1945" s="58"/>
      <c r="AG1945" s="58"/>
      <c r="AH1945" s="58"/>
      <c r="AI1945" s="58"/>
      <c r="AJ1945" s="58"/>
      <c r="AK1945" s="58"/>
      <c r="AL1945" s="58"/>
      <c r="AM1945" s="58"/>
      <c r="AN1945" s="58"/>
      <c r="AO1945" s="58"/>
      <c r="AP1945" s="58"/>
      <c r="AQ1945" s="58"/>
      <c r="AR1945" s="58"/>
      <c r="AS1945" s="58"/>
      <c r="AT1945" s="58"/>
      <c r="AU1945" s="58"/>
      <c r="AV1945" s="58"/>
      <c r="AW1945" s="58"/>
    </row>
    <row r="1946" spans="2:49">
      <c r="B1946" s="58"/>
      <c r="C1946" s="58"/>
      <c r="D1946" s="58"/>
      <c r="E1946" s="58"/>
      <c r="F1946" s="58"/>
      <c r="G1946" s="58"/>
      <c r="H1946" s="58"/>
      <c r="I1946" s="58"/>
      <c r="J1946" s="58"/>
      <c r="K1946" s="58"/>
      <c r="L1946" s="58"/>
      <c r="M1946" s="58"/>
      <c r="N1946" s="58"/>
      <c r="O1946" s="58"/>
      <c r="P1946" s="58"/>
      <c r="Q1946" s="58"/>
      <c r="R1946" s="58"/>
      <c r="S1946" s="58"/>
      <c r="T1946" s="58"/>
      <c r="U1946" s="58"/>
      <c r="V1946" s="58"/>
      <c r="W1946" s="58"/>
      <c r="X1946" s="58"/>
      <c r="Y1946" s="58"/>
      <c r="Z1946" s="58"/>
      <c r="AA1946" s="38"/>
      <c r="AB1946" s="38"/>
      <c r="AC1946" s="58"/>
      <c r="AD1946" s="58"/>
      <c r="AE1946" s="58"/>
      <c r="AF1946" s="58"/>
      <c r="AG1946" s="58"/>
      <c r="AH1946" s="58"/>
      <c r="AI1946" s="58"/>
      <c r="AJ1946" s="58"/>
      <c r="AK1946" s="58"/>
      <c r="AL1946" s="58"/>
      <c r="AM1946" s="58"/>
      <c r="AN1946" s="58"/>
      <c r="AO1946" s="58"/>
      <c r="AP1946" s="58"/>
      <c r="AQ1946" s="58"/>
      <c r="AR1946" s="58"/>
      <c r="AS1946" s="58"/>
      <c r="AT1946" s="58"/>
      <c r="AU1946" s="58"/>
      <c r="AV1946" s="58"/>
      <c r="AW1946" s="58"/>
    </row>
    <row r="1947" spans="2:49">
      <c r="B1947" s="58"/>
      <c r="C1947" s="58"/>
      <c r="D1947" s="58"/>
      <c r="E1947" s="58"/>
      <c r="F1947" s="58"/>
      <c r="G1947" s="58"/>
      <c r="H1947" s="58"/>
      <c r="I1947" s="58"/>
      <c r="J1947" s="58"/>
      <c r="K1947" s="58"/>
      <c r="L1947" s="58"/>
      <c r="M1947" s="58"/>
      <c r="N1947" s="58"/>
      <c r="O1947" s="58"/>
      <c r="P1947" s="58"/>
      <c r="Q1947" s="58"/>
      <c r="R1947" s="58"/>
      <c r="S1947" s="58"/>
      <c r="T1947" s="58"/>
      <c r="U1947" s="58"/>
      <c r="V1947" s="58"/>
      <c r="W1947" s="58"/>
      <c r="X1947" s="58"/>
      <c r="Y1947" s="58"/>
      <c r="Z1947" s="58"/>
      <c r="AA1947" s="38"/>
      <c r="AB1947" s="38"/>
      <c r="AC1947" s="58"/>
      <c r="AD1947" s="58"/>
      <c r="AE1947" s="58"/>
      <c r="AF1947" s="58"/>
      <c r="AG1947" s="58"/>
      <c r="AH1947" s="58"/>
      <c r="AI1947" s="58"/>
      <c r="AJ1947" s="58"/>
      <c r="AK1947" s="58"/>
      <c r="AL1947" s="58"/>
      <c r="AM1947" s="58"/>
      <c r="AN1947" s="58"/>
      <c r="AO1947" s="58"/>
      <c r="AP1947" s="58"/>
      <c r="AQ1947" s="58"/>
      <c r="AR1947" s="58"/>
      <c r="AS1947" s="58"/>
      <c r="AT1947" s="58"/>
      <c r="AU1947" s="58"/>
      <c r="AV1947" s="58"/>
      <c r="AW1947" s="58"/>
    </row>
    <row r="1948" spans="2:49">
      <c r="B1948" s="58"/>
      <c r="C1948" s="58"/>
      <c r="D1948" s="58"/>
      <c r="E1948" s="58"/>
      <c r="F1948" s="58"/>
      <c r="G1948" s="58"/>
      <c r="H1948" s="58"/>
      <c r="I1948" s="58"/>
      <c r="J1948" s="58"/>
      <c r="K1948" s="58"/>
      <c r="L1948" s="58"/>
      <c r="M1948" s="58"/>
      <c r="N1948" s="58"/>
      <c r="O1948" s="58"/>
      <c r="P1948" s="58"/>
      <c r="Q1948" s="58"/>
      <c r="R1948" s="58"/>
      <c r="S1948" s="58"/>
      <c r="T1948" s="58"/>
      <c r="U1948" s="58"/>
      <c r="V1948" s="58"/>
      <c r="W1948" s="58"/>
      <c r="X1948" s="58"/>
      <c r="Y1948" s="58"/>
      <c r="Z1948" s="58"/>
      <c r="AA1948" s="38"/>
      <c r="AB1948" s="38"/>
      <c r="AC1948" s="58"/>
      <c r="AD1948" s="58"/>
      <c r="AE1948" s="58"/>
      <c r="AF1948" s="58"/>
      <c r="AG1948" s="58"/>
      <c r="AH1948" s="58"/>
      <c r="AI1948" s="58"/>
      <c r="AJ1948" s="58"/>
      <c r="AK1948" s="58"/>
      <c r="AL1948" s="58"/>
      <c r="AM1948" s="58"/>
      <c r="AN1948" s="58"/>
      <c r="AO1948" s="58"/>
      <c r="AP1948" s="58"/>
      <c r="AQ1948" s="58"/>
      <c r="AR1948" s="58"/>
      <c r="AS1948" s="58"/>
      <c r="AT1948" s="58"/>
      <c r="AU1948" s="58"/>
      <c r="AV1948" s="58"/>
      <c r="AW1948" s="58"/>
    </row>
    <row r="1949" spans="2:49">
      <c r="B1949" s="58"/>
      <c r="C1949" s="58"/>
      <c r="D1949" s="58"/>
      <c r="E1949" s="58"/>
      <c r="F1949" s="58"/>
      <c r="G1949" s="58"/>
      <c r="H1949" s="58"/>
      <c r="I1949" s="58"/>
      <c r="J1949" s="58"/>
      <c r="K1949" s="58"/>
      <c r="L1949" s="58"/>
      <c r="M1949" s="58"/>
      <c r="N1949" s="58"/>
      <c r="O1949" s="58"/>
      <c r="P1949" s="58"/>
      <c r="Q1949" s="58"/>
      <c r="R1949" s="58"/>
      <c r="S1949" s="58"/>
      <c r="T1949" s="58"/>
      <c r="U1949" s="58"/>
      <c r="V1949" s="58"/>
      <c r="W1949" s="58"/>
      <c r="X1949" s="58"/>
      <c r="Y1949" s="58"/>
      <c r="Z1949" s="58"/>
      <c r="AA1949" s="38"/>
      <c r="AB1949" s="38"/>
      <c r="AC1949" s="58"/>
      <c r="AD1949" s="58"/>
      <c r="AE1949" s="58"/>
      <c r="AF1949" s="58"/>
      <c r="AG1949" s="58"/>
      <c r="AH1949" s="58"/>
      <c r="AI1949" s="58"/>
      <c r="AJ1949" s="58"/>
      <c r="AK1949" s="58"/>
      <c r="AL1949" s="58"/>
      <c r="AM1949" s="58"/>
      <c r="AN1949" s="58"/>
      <c r="AO1949" s="58"/>
      <c r="AP1949" s="58"/>
      <c r="AQ1949" s="58"/>
      <c r="AR1949" s="58"/>
      <c r="AS1949" s="58"/>
      <c r="AT1949" s="58"/>
      <c r="AU1949" s="58"/>
      <c r="AV1949" s="58"/>
      <c r="AW1949" s="58"/>
    </row>
    <row r="1950" spans="2:49">
      <c r="B1950" s="58"/>
      <c r="C1950" s="58"/>
      <c r="D1950" s="58"/>
      <c r="E1950" s="58"/>
      <c r="F1950" s="58"/>
      <c r="G1950" s="58"/>
      <c r="H1950" s="58"/>
      <c r="I1950" s="58"/>
      <c r="J1950" s="58"/>
      <c r="K1950" s="58"/>
      <c r="L1950" s="58"/>
      <c r="M1950" s="58"/>
      <c r="N1950" s="58"/>
      <c r="O1950" s="58"/>
      <c r="P1950" s="58"/>
      <c r="Q1950" s="58"/>
      <c r="R1950" s="58"/>
      <c r="S1950" s="58"/>
      <c r="T1950" s="58"/>
      <c r="U1950" s="58"/>
      <c r="V1950" s="58"/>
      <c r="W1950" s="58"/>
      <c r="X1950" s="58"/>
      <c r="Y1950" s="58"/>
      <c r="Z1950" s="58"/>
      <c r="AA1950" s="38"/>
      <c r="AB1950" s="38"/>
      <c r="AC1950" s="58"/>
      <c r="AD1950" s="58"/>
      <c r="AE1950" s="58"/>
      <c r="AF1950" s="58"/>
      <c r="AG1950" s="58"/>
      <c r="AH1950" s="58"/>
      <c r="AI1950" s="58"/>
      <c r="AJ1950" s="58"/>
      <c r="AK1950" s="58"/>
      <c r="AL1950" s="58"/>
      <c r="AM1950" s="58"/>
      <c r="AN1950" s="58"/>
      <c r="AO1950" s="58"/>
      <c r="AP1950" s="58"/>
      <c r="AQ1950" s="58"/>
      <c r="AR1950" s="58"/>
      <c r="AS1950" s="58"/>
      <c r="AT1950" s="58"/>
      <c r="AU1950" s="58"/>
      <c r="AV1950" s="58"/>
      <c r="AW1950" s="58"/>
    </row>
    <row r="1951" spans="2:49">
      <c r="B1951" s="58"/>
      <c r="C1951" s="58"/>
      <c r="D1951" s="58"/>
      <c r="E1951" s="58"/>
      <c r="F1951" s="58"/>
      <c r="G1951" s="58"/>
      <c r="H1951" s="58"/>
      <c r="I1951" s="58"/>
      <c r="J1951" s="58"/>
      <c r="K1951" s="58"/>
      <c r="L1951" s="58"/>
      <c r="M1951" s="58"/>
      <c r="N1951" s="58"/>
      <c r="O1951" s="58"/>
      <c r="P1951" s="58"/>
      <c r="Q1951" s="58"/>
      <c r="R1951" s="58"/>
      <c r="S1951" s="58"/>
      <c r="T1951" s="58"/>
      <c r="U1951" s="58"/>
      <c r="V1951" s="58"/>
      <c r="W1951" s="58"/>
      <c r="X1951" s="58"/>
      <c r="Y1951" s="58"/>
      <c r="Z1951" s="58"/>
      <c r="AA1951" s="38"/>
      <c r="AB1951" s="38"/>
      <c r="AC1951" s="58"/>
      <c r="AD1951" s="58"/>
      <c r="AE1951" s="58"/>
      <c r="AF1951" s="58"/>
      <c r="AG1951" s="58"/>
      <c r="AH1951" s="58"/>
      <c r="AI1951" s="58"/>
      <c r="AJ1951" s="58"/>
      <c r="AK1951" s="58"/>
      <c r="AL1951" s="58"/>
      <c r="AM1951" s="58"/>
      <c r="AN1951" s="58"/>
      <c r="AO1951" s="58"/>
      <c r="AP1951" s="58"/>
      <c r="AQ1951" s="58"/>
      <c r="AR1951" s="58"/>
      <c r="AS1951" s="58"/>
      <c r="AT1951" s="58"/>
      <c r="AU1951" s="58"/>
      <c r="AV1951" s="58"/>
      <c r="AW1951" s="58"/>
    </row>
    <row r="1952" spans="2:49">
      <c r="B1952" s="58"/>
      <c r="C1952" s="58"/>
      <c r="D1952" s="58"/>
      <c r="E1952" s="58"/>
      <c r="F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  <c r="Q1952" s="58"/>
      <c r="R1952" s="58"/>
      <c r="S1952" s="58"/>
      <c r="T1952" s="58"/>
      <c r="U1952" s="58"/>
      <c r="V1952" s="58"/>
      <c r="W1952" s="58"/>
      <c r="X1952" s="58"/>
      <c r="Y1952" s="58"/>
      <c r="Z1952" s="58"/>
      <c r="AA1952" s="38"/>
      <c r="AB1952" s="38"/>
      <c r="AC1952" s="58"/>
      <c r="AD1952" s="58"/>
      <c r="AE1952" s="58"/>
      <c r="AF1952" s="58"/>
      <c r="AG1952" s="58"/>
      <c r="AH1952" s="58"/>
      <c r="AI1952" s="58"/>
      <c r="AJ1952" s="58"/>
      <c r="AK1952" s="58"/>
      <c r="AL1952" s="58"/>
      <c r="AM1952" s="58"/>
      <c r="AN1952" s="58"/>
      <c r="AO1952" s="58"/>
      <c r="AP1952" s="58"/>
      <c r="AQ1952" s="58"/>
      <c r="AR1952" s="58"/>
      <c r="AS1952" s="58"/>
      <c r="AT1952" s="58"/>
      <c r="AU1952" s="58"/>
      <c r="AV1952" s="58"/>
      <c r="AW1952" s="58"/>
    </row>
    <row r="1953" spans="2:49">
      <c r="B1953" s="58"/>
      <c r="C1953" s="58"/>
      <c r="D1953" s="58"/>
      <c r="E1953" s="58"/>
      <c r="F1953" s="58"/>
      <c r="G1953" s="58"/>
      <c r="H1953" s="58"/>
      <c r="I1953" s="58"/>
      <c r="J1953" s="58"/>
      <c r="K1953" s="58"/>
      <c r="L1953" s="58"/>
      <c r="M1953" s="58"/>
      <c r="N1953" s="58"/>
      <c r="O1953" s="58"/>
      <c r="P1953" s="58"/>
      <c r="Q1953" s="58"/>
      <c r="R1953" s="58"/>
      <c r="S1953" s="58"/>
      <c r="T1953" s="58"/>
      <c r="U1953" s="58"/>
      <c r="V1953" s="58"/>
      <c r="W1953" s="58"/>
      <c r="X1953" s="58"/>
      <c r="Y1953" s="58"/>
      <c r="Z1953" s="58"/>
      <c r="AA1953" s="38"/>
      <c r="AB1953" s="38"/>
      <c r="AC1953" s="58"/>
      <c r="AD1953" s="58"/>
      <c r="AE1953" s="58"/>
      <c r="AF1953" s="58"/>
      <c r="AG1953" s="58"/>
      <c r="AH1953" s="58"/>
      <c r="AI1953" s="58"/>
      <c r="AJ1953" s="58"/>
      <c r="AK1953" s="58"/>
      <c r="AL1953" s="58"/>
      <c r="AM1953" s="58"/>
      <c r="AN1953" s="58"/>
      <c r="AO1953" s="58"/>
      <c r="AP1953" s="58"/>
      <c r="AQ1953" s="58"/>
      <c r="AR1953" s="58"/>
      <c r="AS1953" s="58"/>
      <c r="AT1953" s="58"/>
      <c r="AU1953" s="58"/>
      <c r="AV1953" s="58"/>
      <c r="AW1953" s="58"/>
    </row>
    <row r="1954" spans="2:49">
      <c r="B1954" s="58"/>
      <c r="C1954" s="58"/>
      <c r="D1954" s="58"/>
      <c r="E1954" s="58"/>
      <c r="F1954" s="58"/>
      <c r="G1954" s="58"/>
      <c r="H1954" s="58"/>
      <c r="I1954" s="58"/>
      <c r="J1954" s="58"/>
      <c r="K1954" s="58"/>
      <c r="L1954" s="58"/>
      <c r="M1954" s="58"/>
      <c r="N1954" s="58"/>
      <c r="O1954" s="58"/>
      <c r="P1954" s="58"/>
      <c r="Q1954" s="58"/>
      <c r="R1954" s="58"/>
      <c r="S1954" s="58"/>
      <c r="T1954" s="58"/>
      <c r="U1954" s="58"/>
      <c r="V1954" s="58"/>
      <c r="W1954" s="58"/>
      <c r="X1954" s="58"/>
      <c r="Y1954" s="58"/>
      <c r="Z1954" s="58"/>
      <c r="AA1954" s="38"/>
      <c r="AB1954" s="38"/>
      <c r="AC1954" s="58"/>
      <c r="AD1954" s="58"/>
      <c r="AE1954" s="58"/>
      <c r="AF1954" s="58"/>
      <c r="AG1954" s="58"/>
      <c r="AH1954" s="58"/>
      <c r="AI1954" s="58"/>
      <c r="AJ1954" s="58"/>
      <c r="AK1954" s="58"/>
      <c r="AL1954" s="58"/>
      <c r="AM1954" s="58"/>
      <c r="AN1954" s="58"/>
      <c r="AO1954" s="58"/>
      <c r="AP1954" s="58"/>
      <c r="AQ1954" s="58"/>
      <c r="AR1954" s="58"/>
      <c r="AS1954" s="58"/>
      <c r="AT1954" s="58"/>
      <c r="AU1954" s="58"/>
      <c r="AV1954" s="58"/>
      <c r="AW1954" s="58"/>
    </row>
    <row r="1955" spans="2:49">
      <c r="B1955" s="58"/>
      <c r="C1955" s="58"/>
      <c r="D1955" s="58"/>
      <c r="E1955" s="58"/>
      <c r="F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  <c r="Q1955" s="58"/>
      <c r="R1955" s="58"/>
      <c r="S1955" s="58"/>
      <c r="T1955" s="58"/>
      <c r="U1955" s="58"/>
      <c r="V1955" s="58"/>
      <c r="W1955" s="58"/>
      <c r="X1955" s="58"/>
      <c r="Y1955" s="58"/>
      <c r="Z1955" s="58"/>
      <c r="AA1955" s="38"/>
      <c r="AB1955" s="38"/>
      <c r="AC1955" s="58"/>
      <c r="AD1955" s="58"/>
      <c r="AE1955" s="58"/>
      <c r="AF1955" s="58"/>
      <c r="AG1955" s="58"/>
      <c r="AH1955" s="58"/>
      <c r="AI1955" s="58"/>
      <c r="AJ1955" s="58"/>
      <c r="AK1955" s="58"/>
      <c r="AL1955" s="58"/>
      <c r="AM1955" s="58"/>
      <c r="AN1955" s="58"/>
      <c r="AO1955" s="58"/>
      <c r="AP1955" s="58"/>
      <c r="AQ1955" s="58"/>
      <c r="AR1955" s="58"/>
      <c r="AS1955" s="58"/>
      <c r="AT1955" s="58"/>
      <c r="AU1955" s="58"/>
      <c r="AV1955" s="58"/>
      <c r="AW1955" s="58"/>
    </row>
    <row r="1956" spans="2:49">
      <c r="B1956" s="58"/>
      <c r="C1956" s="58"/>
      <c r="D1956" s="58"/>
      <c r="E1956" s="58"/>
      <c r="F1956" s="58"/>
      <c r="G1956" s="58"/>
      <c r="H1956" s="58"/>
      <c r="I1956" s="58"/>
      <c r="J1956" s="58"/>
      <c r="K1956" s="58"/>
      <c r="L1956" s="58"/>
      <c r="M1956" s="58"/>
      <c r="N1956" s="58"/>
      <c r="O1956" s="58"/>
      <c r="P1956" s="58"/>
      <c r="Q1956" s="58"/>
      <c r="R1956" s="58"/>
      <c r="S1956" s="58"/>
      <c r="T1956" s="58"/>
      <c r="U1956" s="58"/>
      <c r="V1956" s="58"/>
      <c r="W1956" s="58"/>
      <c r="X1956" s="58"/>
      <c r="Y1956" s="58"/>
      <c r="Z1956" s="58"/>
      <c r="AA1956" s="38"/>
      <c r="AB1956" s="38"/>
      <c r="AC1956" s="58"/>
      <c r="AD1956" s="58"/>
      <c r="AE1956" s="58"/>
      <c r="AF1956" s="58"/>
      <c r="AG1956" s="58"/>
      <c r="AH1956" s="58"/>
      <c r="AI1956" s="58"/>
      <c r="AJ1956" s="58"/>
      <c r="AK1956" s="58"/>
      <c r="AL1956" s="58"/>
      <c r="AM1956" s="58"/>
      <c r="AN1956" s="58"/>
      <c r="AO1956" s="58"/>
      <c r="AP1956" s="58"/>
      <c r="AQ1956" s="58"/>
      <c r="AR1956" s="58"/>
      <c r="AS1956" s="58"/>
      <c r="AT1956" s="58"/>
      <c r="AU1956" s="58"/>
      <c r="AV1956" s="58"/>
      <c r="AW1956" s="58"/>
    </row>
    <row r="1957" spans="2:49">
      <c r="B1957" s="58"/>
      <c r="C1957" s="58"/>
      <c r="D1957" s="58"/>
      <c r="E1957" s="58"/>
      <c r="F1957" s="58"/>
      <c r="G1957" s="58"/>
      <c r="H1957" s="58"/>
      <c r="I1957" s="58"/>
      <c r="J1957" s="58"/>
      <c r="K1957" s="58"/>
      <c r="L1957" s="58"/>
      <c r="M1957" s="58"/>
      <c r="N1957" s="58"/>
      <c r="O1957" s="58"/>
      <c r="P1957" s="58"/>
      <c r="Q1957" s="58"/>
      <c r="R1957" s="58"/>
      <c r="S1957" s="58"/>
      <c r="T1957" s="58"/>
      <c r="U1957" s="58"/>
      <c r="V1957" s="58"/>
      <c r="W1957" s="58"/>
      <c r="X1957" s="58"/>
      <c r="Y1957" s="58"/>
      <c r="Z1957" s="58"/>
      <c r="AA1957" s="38"/>
      <c r="AB1957" s="38"/>
      <c r="AC1957" s="58"/>
      <c r="AD1957" s="58"/>
      <c r="AE1957" s="58"/>
      <c r="AF1957" s="58"/>
      <c r="AG1957" s="58"/>
      <c r="AH1957" s="58"/>
      <c r="AI1957" s="58"/>
      <c r="AJ1957" s="58"/>
      <c r="AK1957" s="58"/>
      <c r="AL1957" s="58"/>
      <c r="AM1957" s="58"/>
      <c r="AN1957" s="58"/>
      <c r="AO1957" s="58"/>
      <c r="AP1957" s="58"/>
      <c r="AQ1957" s="58"/>
      <c r="AR1957" s="58"/>
      <c r="AS1957" s="58"/>
      <c r="AT1957" s="58"/>
      <c r="AU1957" s="58"/>
      <c r="AV1957" s="58"/>
      <c r="AW1957" s="58"/>
    </row>
    <row r="1958" spans="2:49">
      <c r="B1958" s="58"/>
      <c r="C1958" s="58"/>
      <c r="D1958" s="58"/>
      <c r="E1958" s="58"/>
      <c r="F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  <c r="Q1958" s="58"/>
      <c r="R1958" s="58"/>
      <c r="S1958" s="58"/>
      <c r="T1958" s="58"/>
      <c r="U1958" s="58"/>
      <c r="V1958" s="58"/>
      <c r="W1958" s="58"/>
      <c r="X1958" s="58"/>
      <c r="Y1958" s="58"/>
      <c r="Z1958" s="58"/>
      <c r="AA1958" s="38"/>
      <c r="AB1958" s="38"/>
      <c r="AC1958" s="58"/>
      <c r="AD1958" s="58"/>
      <c r="AE1958" s="58"/>
      <c r="AF1958" s="58"/>
      <c r="AG1958" s="58"/>
      <c r="AH1958" s="58"/>
      <c r="AI1958" s="58"/>
      <c r="AJ1958" s="58"/>
      <c r="AK1958" s="58"/>
      <c r="AL1958" s="58"/>
      <c r="AM1958" s="58"/>
      <c r="AN1958" s="58"/>
      <c r="AO1958" s="58"/>
      <c r="AP1958" s="58"/>
      <c r="AQ1958" s="58"/>
      <c r="AR1958" s="58"/>
      <c r="AS1958" s="58"/>
      <c r="AT1958" s="58"/>
      <c r="AU1958" s="58"/>
      <c r="AV1958" s="58"/>
      <c r="AW1958" s="58"/>
    </row>
    <row r="1959" spans="2:49">
      <c r="B1959" s="58"/>
      <c r="C1959" s="58"/>
      <c r="D1959" s="58"/>
      <c r="E1959" s="58"/>
      <c r="F1959" s="58"/>
      <c r="G1959" s="58"/>
      <c r="H1959" s="58"/>
      <c r="I1959" s="58"/>
      <c r="J1959" s="58"/>
      <c r="K1959" s="58"/>
      <c r="L1959" s="58"/>
      <c r="M1959" s="58"/>
      <c r="N1959" s="58"/>
      <c r="O1959" s="58"/>
      <c r="P1959" s="58"/>
      <c r="Q1959" s="58"/>
      <c r="R1959" s="58"/>
      <c r="S1959" s="58"/>
      <c r="T1959" s="58"/>
      <c r="U1959" s="58"/>
      <c r="V1959" s="58"/>
      <c r="W1959" s="58"/>
      <c r="X1959" s="58"/>
      <c r="Y1959" s="58"/>
      <c r="Z1959" s="58"/>
      <c r="AA1959" s="38"/>
      <c r="AB1959" s="38"/>
      <c r="AC1959" s="58"/>
      <c r="AD1959" s="58"/>
      <c r="AE1959" s="58"/>
      <c r="AF1959" s="58"/>
      <c r="AG1959" s="58"/>
      <c r="AH1959" s="58"/>
      <c r="AI1959" s="58"/>
      <c r="AJ1959" s="58"/>
      <c r="AK1959" s="58"/>
      <c r="AL1959" s="58"/>
      <c r="AM1959" s="58"/>
      <c r="AN1959" s="58"/>
      <c r="AO1959" s="58"/>
      <c r="AP1959" s="58"/>
      <c r="AQ1959" s="58"/>
      <c r="AR1959" s="58"/>
      <c r="AS1959" s="58"/>
      <c r="AT1959" s="58"/>
      <c r="AU1959" s="58"/>
      <c r="AV1959" s="58"/>
      <c r="AW1959" s="58"/>
    </row>
    <row r="1960" spans="2:49">
      <c r="B1960" s="58"/>
      <c r="C1960" s="58"/>
      <c r="D1960" s="58"/>
      <c r="E1960" s="58"/>
      <c r="F1960" s="58"/>
      <c r="G1960" s="58"/>
      <c r="H1960" s="58"/>
      <c r="I1960" s="58"/>
      <c r="J1960" s="58"/>
      <c r="K1960" s="58"/>
      <c r="L1960" s="58"/>
      <c r="M1960" s="58"/>
      <c r="N1960" s="58"/>
      <c r="O1960" s="58"/>
      <c r="P1960" s="58"/>
      <c r="Q1960" s="58"/>
      <c r="R1960" s="58"/>
      <c r="S1960" s="58"/>
      <c r="T1960" s="58"/>
      <c r="U1960" s="58"/>
      <c r="V1960" s="58"/>
      <c r="W1960" s="58"/>
      <c r="X1960" s="58"/>
      <c r="Y1960" s="58"/>
      <c r="Z1960" s="58"/>
      <c r="AA1960" s="38"/>
      <c r="AB1960" s="38"/>
      <c r="AC1960" s="58"/>
      <c r="AD1960" s="58"/>
      <c r="AE1960" s="58"/>
      <c r="AF1960" s="58"/>
      <c r="AG1960" s="58"/>
      <c r="AH1960" s="58"/>
      <c r="AI1960" s="58"/>
      <c r="AJ1960" s="58"/>
      <c r="AK1960" s="58"/>
      <c r="AL1960" s="58"/>
      <c r="AM1960" s="58"/>
      <c r="AN1960" s="58"/>
      <c r="AO1960" s="58"/>
      <c r="AP1960" s="58"/>
      <c r="AQ1960" s="58"/>
      <c r="AR1960" s="58"/>
      <c r="AS1960" s="58"/>
      <c r="AT1960" s="58"/>
      <c r="AU1960" s="58"/>
      <c r="AV1960" s="58"/>
      <c r="AW1960" s="58"/>
    </row>
    <row r="1961" spans="2:49">
      <c r="B1961" s="58"/>
      <c r="C1961" s="58"/>
      <c r="D1961" s="58"/>
      <c r="E1961" s="58"/>
      <c r="F1961" s="58"/>
      <c r="G1961" s="58"/>
      <c r="H1961" s="58"/>
      <c r="I1961" s="58"/>
      <c r="J1961" s="58"/>
      <c r="K1961" s="58"/>
      <c r="L1961" s="58"/>
      <c r="M1961" s="58"/>
      <c r="N1961" s="58"/>
      <c r="O1961" s="58"/>
      <c r="P1961" s="58"/>
      <c r="Q1961" s="58"/>
      <c r="R1961" s="58"/>
      <c r="S1961" s="58"/>
      <c r="T1961" s="58"/>
      <c r="U1961" s="58"/>
      <c r="V1961" s="58"/>
      <c r="W1961" s="58"/>
      <c r="X1961" s="58"/>
      <c r="Y1961" s="58"/>
      <c r="Z1961" s="58"/>
      <c r="AA1961" s="38"/>
      <c r="AB1961" s="38"/>
      <c r="AC1961" s="58"/>
      <c r="AD1961" s="58"/>
      <c r="AE1961" s="58"/>
      <c r="AF1961" s="58"/>
      <c r="AG1961" s="58"/>
      <c r="AH1961" s="58"/>
      <c r="AI1961" s="58"/>
      <c r="AJ1961" s="58"/>
      <c r="AK1961" s="58"/>
      <c r="AL1961" s="58"/>
      <c r="AM1961" s="58"/>
      <c r="AN1961" s="58"/>
      <c r="AO1961" s="58"/>
      <c r="AP1961" s="58"/>
      <c r="AQ1961" s="58"/>
      <c r="AR1961" s="58"/>
      <c r="AS1961" s="58"/>
      <c r="AT1961" s="58"/>
      <c r="AU1961" s="58"/>
      <c r="AV1961" s="58"/>
      <c r="AW1961" s="58"/>
    </row>
    <row r="1962" spans="2:49">
      <c r="B1962" s="58"/>
      <c r="C1962" s="58"/>
      <c r="D1962" s="58"/>
      <c r="E1962" s="58"/>
      <c r="F1962" s="58"/>
      <c r="G1962" s="58"/>
      <c r="H1962" s="58"/>
      <c r="I1962" s="58"/>
      <c r="J1962" s="58"/>
      <c r="K1962" s="58"/>
      <c r="L1962" s="58"/>
      <c r="M1962" s="58"/>
      <c r="N1962" s="58"/>
      <c r="O1962" s="58"/>
      <c r="P1962" s="58"/>
      <c r="Q1962" s="58"/>
      <c r="R1962" s="58"/>
      <c r="S1962" s="58"/>
      <c r="T1962" s="58"/>
      <c r="U1962" s="58"/>
      <c r="V1962" s="58"/>
      <c r="W1962" s="58"/>
      <c r="X1962" s="58"/>
      <c r="Y1962" s="58"/>
      <c r="Z1962" s="58"/>
      <c r="AA1962" s="38"/>
      <c r="AB1962" s="38"/>
      <c r="AC1962" s="58"/>
      <c r="AD1962" s="58"/>
      <c r="AE1962" s="58"/>
      <c r="AF1962" s="58"/>
      <c r="AG1962" s="58"/>
      <c r="AH1962" s="58"/>
      <c r="AI1962" s="58"/>
      <c r="AJ1962" s="58"/>
      <c r="AK1962" s="58"/>
      <c r="AL1962" s="58"/>
      <c r="AM1962" s="58"/>
      <c r="AN1962" s="58"/>
      <c r="AO1962" s="58"/>
      <c r="AP1962" s="58"/>
      <c r="AQ1962" s="58"/>
      <c r="AR1962" s="58"/>
      <c r="AS1962" s="58"/>
      <c r="AT1962" s="58"/>
      <c r="AU1962" s="58"/>
      <c r="AV1962" s="58"/>
      <c r="AW1962" s="58"/>
    </row>
    <row r="1963" spans="2:49">
      <c r="B1963" s="58"/>
      <c r="C1963" s="58"/>
      <c r="D1963" s="58"/>
      <c r="E1963" s="58"/>
      <c r="F1963" s="58"/>
      <c r="G1963" s="58"/>
      <c r="H1963" s="58"/>
      <c r="I1963" s="58"/>
      <c r="J1963" s="58"/>
      <c r="K1963" s="58"/>
      <c r="L1963" s="58"/>
      <c r="M1963" s="58"/>
      <c r="N1963" s="58"/>
      <c r="O1963" s="58"/>
      <c r="P1963" s="58"/>
      <c r="Q1963" s="58"/>
      <c r="R1963" s="58"/>
      <c r="S1963" s="58"/>
      <c r="T1963" s="58"/>
      <c r="U1963" s="58"/>
      <c r="V1963" s="58"/>
      <c r="W1963" s="58"/>
      <c r="X1963" s="58"/>
      <c r="Y1963" s="58"/>
      <c r="Z1963" s="58"/>
      <c r="AA1963" s="38"/>
      <c r="AB1963" s="38"/>
      <c r="AC1963" s="58"/>
      <c r="AD1963" s="58"/>
      <c r="AE1963" s="58"/>
      <c r="AF1963" s="58"/>
      <c r="AG1963" s="58"/>
      <c r="AH1963" s="58"/>
      <c r="AI1963" s="58"/>
      <c r="AJ1963" s="58"/>
      <c r="AK1963" s="58"/>
      <c r="AL1963" s="58"/>
      <c r="AM1963" s="58"/>
      <c r="AN1963" s="58"/>
      <c r="AO1963" s="58"/>
      <c r="AP1963" s="58"/>
      <c r="AQ1963" s="58"/>
      <c r="AR1963" s="58"/>
      <c r="AS1963" s="58"/>
      <c r="AT1963" s="58"/>
      <c r="AU1963" s="58"/>
      <c r="AV1963" s="58"/>
      <c r="AW1963" s="58"/>
    </row>
    <row r="1964" spans="2:49">
      <c r="B1964" s="58"/>
      <c r="C1964" s="58"/>
      <c r="D1964" s="58"/>
      <c r="E1964" s="58"/>
      <c r="F1964" s="58"/>
      <c r="G1964" s="58"/>
      <c r="H1964" s="58"/>
      <c r="I1964" s="58"/>
      <c r="J1964" s="58"/>
      <c r="K1964" s="58"/>
      <c r="L1964" s="58"/>
      <c r="M1964" s="58"/>
      <c r="N1964" s="58"/>
      <c r="O1964" s="58"/>
      <c r="P1964" s="58"/>
      <c r="Q1964" s="58"/>
      <c r="R1964" s="58"/>
      <c r="S1964" s="58"/>
      <c r="T1964" s="58"/>
      <c r="U1964" s="58"/>
      <c r="V1964" s="58"/>
      <c r="W1964" s="58"/>
      <c r="X1964" s="58"/>
      <c r="Y1964" s="58"/>
      <c r="Z1964" s="58"/>
      <c r="AA1964" s="38"/>
      <c r="AB1964" s="38"/>
      <c r="AC1964" s="58"/>
      <c r="AD1964" s="58"/>
      <c r="AE1964" s="58"/>
      <c r="AF1964" s="58"/>
      <c r="AG1964" s="58"/>
      <c r="AH1964" s="58"/>
      <c r="AI1964" s="58"/>
      <c r="AJ1964" s="58"/>
      <c r="AK1964" s="58"/>
      <c r="AL1964" s="58"/>
      <c r="AM1964" s="58"/>
      <c r="AN1964" s="58"/>
      <c r="AO1964" s="58"/>
      <c r="AP1964" s="58"/>
      <c r="AQ1964" s="58"/>
      <c r="AR1964" s="58"/>
      <c r="AS1964" s="58"/>
      <c r="AT1964" s="58"/>
      <c r="AU1964" s="58"/>
      <c r="AV1964" s="58"/>
      <c r="AW1964" s="58"/>
    </row>
    <row r="1965" spans="2:49">
      <c r="B1965" s="58"/>
      <c r="C1965" s="58"/>
      <c r="D1965" s="58"/>
      <c r="E1965" s="58"/>
      <c r="F1965" s="58"/>
      <c r="G1965" s="58"/>
      <c r="H1965" s="58"/>
      <c r="I1965" s="58"/>
      <c r="J1965" s="58"/>
      <c r="K1965" s="58"/>
      <c r="L1965" s="58"/>
      <c r="M1965" s="58"/>
      <c r="N1965" s="58"/>
      <c r="O1965" s="58"/>
      <c r="P1965" s="58"/>
      <c r="Q1965" s="58"/>
      <c r="R1965" s="58"/>
      <c r="S1965" s="58"/>
      <c r="T1965" s="58"/>
      <c r="U1965" s="58"/>
      <c r="V1965" s="58"/>
      <c r="W1965" s="58"/>
      <c r="X1965" s="58"/>
      <c r="Y1965" s="58"/>
      <c r="Z1965" s="58"/>
      <c r="AA1965" s="38"/>
      <c r="AB1965" s="38"/>
      <c r="AC1965" s="58"/>
      <c r="AD1965" s="58"/>
      <c r="AE1965" s="58"/>
      <c r="AF1965" s="58"/>
      <c r="AG1965" s="58"/>
      <c r="AH1965" s="58"/>
      <c r="AI1965" s="58"/>
      <c r="AJ1965" s="58"/>
      <c r="AK1965" s="58"/>
      <c r="AL1965" s="58"/>
      <c r="AM1965" s="58"/>
      <c r="AN1965" s="58"/>
      <c r="AO1965" s="58"/>
      <c r="AP1965" s="58"/>
      <c r="AQ1965" s="58"/>
      <c r="AR1965" s="58"/>
      <c r="AS1965" s="58"/>
      <c r="AT1965" s="58"/>
      <c r="AU1965" s="58"/>
      <c r="AV1965" s="58"/>
      <c r="AW1965" s="58"/>
    </row>
    <row r="1966" spans="2:49">
      <c r="B1966" s="58"/>
      <c r="C1966" s="58"/>
      <c r="D1966" s="58"/>
      <c r="E1966" s="58"/>
      <c r="F1966" s="58"/>
      <c r="G1966" s="58"/>
      <c r="H1966" s="58"/>
      <c r="I1966" s="58"/>
      <c r="J1966" s="58"/>
      <c r="K1966" s="58"/>
      <c r="L1966" s="58"/>
      <c r="M1966" s="58"/>
      <c r="N1966" s="58"/>
      <c r="O1966" s="58"/>
      <c r="P1966" s="58"/>
      <c r="Q1966" s="58"/>
      <c r="R1966" s="58"/>
      <c r="S1966" s="58"/>
      <c r="T1966" s="58"/>
      <c r="U1966" s="58"/>
      <c r="V1966" s="58"/>
      <c r="W1966" s="58"/>
      <c r="X1966" s="58"/>
      <c r="Y1966" s="58"/>
      <c r="Z1966" s="58"/>
      <c r="AA1966" s="38"/>
      <c r="AB1966" s="38"/>
      <c r="AC1966" s="58"/>
      <c r="AD1966" s="58"/>
      <c r="AE1966" s="58"/>
      <c r="AF1966" s="58"/>
      <c r="AG1966" s="58"/>
      <c r="AH1966" s="58"/>
      <c r="AI1966" s="58"/>
      <c r="AJ1966" s="58"/>
      <c r="AK1966" s="58"/>
      <c r="AL1966" s="58"/>
      <c r="AM1966" s="58"/>
      <c r="AN1966" s="58"/>
      <c r="AO1966" s="58"/>
      <c r="AP1966" s="58"/>
      <c r="AQ1966" s="58"/>
      <c r="AR1966" s="58"/>
      <c r="AS1966" s="58"/>
      <c r="AT1966" s="58"/>
      <c r="AU1966" s="58"/>
      <c r="AV1966" s="58"/>
      <c r="AW1966" s="58"/>
    </row>
    <row r="1967" spans="2:49">
      <c r="B1967" s="58"/>
      <c r="C1967" s="58"/>
      <c r="D1967" s="58"/>
      <c r="E1967" s="58"/>
      <c r="F1967" s="58"/>
      <c r="G1967" s="58"/>
      <c r="H1967" s="58"/>
      <c r="I1967" s="58"/>
      <c r="J1967" s="58"/>
      <c r="K1967" s="58"/>
      <c r="L1967" s="58"/>
      <c r="M1967" s="58"/>
      <c r="N1967" s="58"/>
      <c r="O1967" s="58"/>
      <c r="P1967" s="58"/>
      <c r="Q1967" s="58"/>
      <c r="R1967" s="58"/>
      <c r="S1967" s="58"/>
      <c r="T1967" s="58"/>
      <c r="U1967" s="58"/>
      <c r="V1967" s="58"/>
      <c r="W1967" s="58"/>
      <c r="X1967" s="58"/>
      <c r="Y1967" s="58"/>
      <c r="Z1967" s="58"/>
      <c r="AA1967" s="38"/>
      <c r="AB1967" s="38"/>
      <c r="AC1967" s="58"/>
      <c r="AD1967" s="58"/>
      <c r="AE1967" s="58"/>
      <c r="AF1967" s="58"/>
      <c r="AG1967" s="58"/>
      <c r="AH1967" s="58"/>
      <c r="AI1967" s="58"/>
      <c r="AJ1967" s="58"/>
      <c r="AK1967" s="58"/>
      <c r="AL1967" s="58"/>
      <c r="AM1967" s="58"/>
      <c r="AN1967" s="58"/>
      <c r="AO1967" s="58"/>
      <c r="AP1967" s="58"/>
      <c r="AQ1967" s="58"/>
      <c r="AR1967" s="58"/>
      <c r="AS1967" s="58"/>
      <c r="AT1967" s="58"/>
      <c r="AU1967" s="58"/>
      <c r="AV1967" s="58"/>
      <c r="AW1967" s="58"/>
    </row>
    <row r="1968" spans="2:49">
      <c r="B1968" s="58"/>
      <c r="C1968" s="58"/>
      <c r="D1968" s="58"/>
      <c r="E1968" s="58"/>
      <c r="F1968" s="58"/>
      <c r="G1968" s="58"/>
      <c r="H1968" s="58"/>
      <c r="I1968" s="58"/>
      <c r="J1968" s="58"/>
      <c r="K1968" s="58"/>
      <c r="L1968" s="58"/>
      <c r="M1968" s="58"/>
      <c r="N1968" s="58"/>
      <c r="O1968" s="58"/>
      <c r="P1968" s="58"/>
      <c r="Q1968" s="58"/>
      <c r="R1968" s="58"/>
      <c r="S1968" s="58"/>
      <c r="T1968" s="58"/>
      <c r="U1968" s="58"/>
      <c r="V1968" s="58"/>
      <c r="W1968" s="58"/>
      <c r="X1968" s="58"/>
      <c r="Y1968" s="58"/>
      <c r="Z1968" s="58"/>
      <c r="AA1968" s="38"/>
      <c r="AB1968" s="38"/>
      <c r="AC1968" s="58"/>
      <c r="AD1968" s="58"/>
      <c r="AE1968" s="58"/>
      <c r="AF1968" s="58"/>
      <c r="AG1968" s="58"/>
      <c r="AH1968" s="58"/>
      <c r="AI1968" s="58"/>
      <c r="AJ1968" s="58"/>
      <c r="AK1968" s="58"/>
      <c r="AL1968" s="58"/>
      <c r="AM1968" s="58"/>
      <c r="AN1968" s="58"/>
      <c r="AO1968" s="58"/>
      <c r="AP1968" s="58"/>
      <c r="AQ1968" s="58"/>
      <c r="AR1968" s="58"/>
      <c r="AS1968" s="58"/>
      <c r="AT1968" s="58"/>
      <c r="AU1968" s="58"/>
      <c r="AV1968" s="58"/>
      <c r="AW1968" s="58"/>
    </row>
    <row r="1969" spans="2:49">
      <c r="B1969" s="58"/>
      <c r="C1969" s="58"/>
      <c r="D1969" s="58"/>
      <c r="E1969" s="58"/>
      <c r="F1969" s="58"/>
      <c r="G1969" s="58"/>
      <c r="H1969" s="58"/>
      <c r="I1969" s="58"/>
      <c r="J1969" s="58"/>
      <c r="K1969" s="58"/>
      <c r="L1969" s="58"/>
      <c r="M1969" s="58"/>
      <c r="N1969" s="58"/>
      <c r="O1969" s="58"/>
      <c r="P1969" s="58"/>
      <c r="Q1969" s="58"/>
      <c r="R1969" s="58"/>
      <c r="S1969" s="58"/>
      <c r="T1969" s="58"/>
      <c r="U1969" s="58"/>
      <c r="V1969" s="58"/>
      <c r="W1969" s="58"/>
      <c r="X1969" s="58"/>
      <c r="Y1969" s="58"/>
      <c r="Z1969" s="58"/>
      <c r="AA1969" s="38"/>
      <c r="AB1969" s="38"/>
      <c r="AC1969" s="58"/>
      <c r="AD1969" s="58"/>
      <c r="AE1969" s="58"/>
      <c r="AF1969" s="58"/>
      <c r="AG1969" s="58"/>
      <c r="AH1969" s="58"/>
      <c r="AI1969" s="58"/>
      <c r="AJ1969" s="58"/>
      <c r="AK1969" s="58"/>
      <c r="AL1969" s="58"/>
      <c r="AM1969" s="58"/>
      <c r="AN1969" s="58"/>
      <c r="AO1969" s="58"/>
      <c r="AP1969" s="58"/>
      <c r="AQ1969" s="58"/>
      <c r="AR1969" s="58"/>
      <c r="AS1969" s="58"/>
      <c r="AT1969" s="58"/>
      <c r="AU1969" s="58"/>
      <c r="AV1969" s="58"/>
      <c r="AW1969" s="58"/>
    </row>
    <row r="1970" spans="2:49">
      <c r="B1970" s="58"/>
      <c r="C1970" s="58"/>
      <c r="D1970" s="58"/>
      <c r="E1970" s="58"/>
      <c r="F1970" s="58"/>
      <c r="G1970" s="58"/>
      <c r="H1970" s="58"/>
      <c r="I1970" s="58"/>
      <c r="J1970" s="58"/>
      <c r="K1970" s="58"/>
      <c r="L1970" s="58"/>
      <c r="M1970" s="58"/>
      <c r="N1970" s="58"/>
      <c r="O1970" s="58"/>
      <c r="P1970" s="58"/>
      <c r="Q1970" s="58"/>
      <c r="R1970" s="58"/>
      <c r="S1970" s="58"/>
      <c r="T1970" s="58"/>
      <c r="U1970" s="58"/>
      <c r="V1970" s="58"/>
      <c r="W1970" s="58"/>
      <c r="X1970" s="58"/>
      <c r="Y1970" s="58"/>
      <c r="Z1970" s="58"/>
      <c r="AA1970" s="38"/>
      <c r="AB1970" s="38"/>
      <c r="AC1970" s="58"/>
      <c r="AD1970" s="58"/>
      <c r="AE1970" s="58"/>
      <c r="AF1970" s="58"/>
      <c r="AG1970" s="58"/>
      <c r="AH1970" s="58"/>
      <c r="AI1970" s="58"/>
      <c r="AJ1970" s="58"/>
      <c r="AK1970" s="58"/>
      <c r="AL1970" s="58"/>
      <c r="AM1970" s="58"/>
      <c r="AN1970" s="58"/>
      <c r="AO1970" s="58"/>
      <c r="AP1970" s="58"/>
      <c r="AQ1970" s="58"/>
      <c r="AR1970" s="58"/>
      <c r="AS1970" s="58"/>
      <c r="AT1970" s="58"/>
      <c r="AU1970" s="58"/>
      <c r="AV1970" s="58"/>
      <c r="AW1970" s="58"/>
    </row>
    <row r="1971" spans="2:49">
      <c r="B1971" s="58"/>
      <c r="C1971" s="58"/>
      <c r="D1971" s="58"/>
      <c r="E1971" s="58"/>
      <c r="F1971" s="58"/>
      <c r="G1971" s="58"/>
      <c r="H1971" s="58"/>
      <c r="I1971" s="58"/>
      <c r="J1971" s="58"/>
      <c r="K1971" s="58"/>
      <c r="L1971" s="58"/>
      <c r="M1971" s="58"/>
      <c r="N1971" s="58"/>
      <c r="O1971" s="58"/>
      <c r="P1971" s="58"/>
      <c r="Q1971" s="58"/>
      <c r="R1971" s="58"/>
      <c r="S1971" s="58"/>
      <c r="T1971" s="58"/>
      <c r="U1971" s="58"/>
      <c r="V1971" s="58"/>
      <c r="W1971" s="58"/>
      <c r="X1971" s="58"/>
      <c r="Y1971" s="58"/>
      <c r="Z1971" s="58"/>
      <c r="AA1971" s="38"/>
      <c r="AB1971" s="38"/>
      <c r="AC1971" s="58"/>
      <c r="AD1971" s="58"/>
      <c r="AE1971" s="58"/>
      <c r="AF1971" s="58"/>
      <c r="AG1971" s="58"/>
      <c r="AH1971" s="58"/>
      <c r="AI1971" s="58"/>
      <c r="AJ1971" s="58"/>
      <c r="AK1971" s="58"/>
      <c r="AL1971" s="58"/>
      <c r="AM1971" s="58"/>
      <c r="AN1971" s="58"/>
      <c r="AO1971" s="58"/>
      <c r="AP1971" s="58"/>
      <c r="AQ1971" s="58"/>
      <c r="AR1971" s="58"/>
      <c r="AS1971" s="58"/>
      <c r="AT1971" s="58"/>
      <c r="AU1971" s="58"/>
      <c r="AV1971" s="58"/>
      <c r="AW1971" s="58"/>
    </row>
    <row r="1972" spans="2:49">
      <c r="B1972" s="58"/>
      <c r="C1972" s="58"/>
      <c r="D1972" s="58"/>
      <c r="E1972" s="58"/>
      <c r="F1972" s="58"/>
      <c r="G1972" s="58"/>
      <c r="H1972" s="58"/>
      <c r="I1972" s="58"/>
      <c r="J1972" s="58"/>
      <c r="K1972" s="58"/>
      <c r="L1972" s="58"/>
      <c r="M1972" s="58"/>
      <c r="N1972" s="58"/>
      <c r="O1972" s="58"/>
      <c r="P1972" s="58"/>
      <c r="Q1972" s="58"/>
      <c r="R1972" s="58"/>
      <c r="S1972" s="58"/>
      <c r="T1972" s="58"/>
      <c r="U1972" s="58"/>
      <c r="V1972" s="58"/>
      <c r="W1972" s="58"/>
      <c r="X1972" s="58"/>
      <c r="Y1972" s="58"/>
      <c r="Z1972" s="58"/>
      <c r="AA1972" s="38"/>
      <c r="AB1972" s="38"/>
      <c r="AC1972" s="58"/>
      <c r="AD1972" s="58"/>
      <c r="AE1972" s="58"/>
      <c r="AF1972" s="58"/>
      <c r="AG1972" s="58"/>
      <c r="AH1972" s="58"/>
      <c r="AI1972" s="58"/>
      <c r="AJ1972" s="58"/>
      <c r="AK1972" s="58"/>
      <c r="AL1972" s="58"/>
      <c r="AM1972" s="58"/>
      <c r="AN1972" s="58"/>
      <c r="AO1972" s="58"/>
      <c r="AP1972" s="58"/>
      <c r="AQ1972" s="58"/>
      <c r="AR1972" s="58"/>
      <c r="AS1972" s="58"/>
      <c r="AT1972" s="58"/>
      <c r="AU1972" s="58"/>
      <c r="AV1972" s="58"/>
      <c r="AW1972" s="58"/>
    </row>
    <row r="1973" spans="2:49">
      <c r="B1973" s="58"/>
      <c r="C1973" s="58"/>
      <c r="D1973" s="58"/>
      <c r="E1973" s="58"/>
      <c r="F1973" s="58"/>
      <c r="G1973" s="58"/>
      <c r="H1973" s="58"/>
      <c r="I1973" s="58"/>
      <c r="J1973" s="58"/>
      <c r="K1973" s="58"/>
      <c r="L1973" s="58"/>
      <c r="M1973" s="58"/>
      <c r="N1973" s="58"/>
      <c r="O1973" s="58"/>
      <c r="P1973" s="58"/>
      <c r="Q1973" s="58"/>
      <c r="R1973" s="58"/>
      <c r="S1973" s="58"/>
      <c r="T1973" s="58"/>
      <c r="U1973" s="58"/>
      <c r="V1973" s="58"/>
      <c r="W1973" s="58"/>
      <c r="X1973" s="58"/>
      <c r="Y1973" s="58"/>
      <c r="Z1973" s="58"/>
      <c r="AA1973" s="38"/>
      <c r="AB1973" s="38"/>
      <c r="AC1973" s="58"/>
      <c r="AD1973" s="58"/>
      <c r="AE1973" s="58"/>
      <c r="AF1973" s="58"/>
      <c r="AG1973" s="58"/>
      <c r="AH1973" s="58"/>
      <c r="AI1973" s="58"/>
      <c r="AJ1973" s="58"/>
      <c r="AK1973" s="58"/>
      <c r="AL1973" s="58"/>
      <c r="AM1973" s="58"/>
      <c r="AN1973" s="58"/>
      <c r="AO1973" s="58"/>
      <c r="AP1973" s="58"/>
      <c r="AQ1973" s="58"/>
      <c r="AR1973" s="58"/>
      <c r="AS1973" s="58"/>
      <c r="AT1973" s="58"/>
      <c r="AU1973" s="58"/>
      <c r="AV1973" s="58"/>
      <c r="AW1973" s="58"/>
    </row>
    <row r="1974" spans="2:49">
      <c r="B1974" s="58"/>
      <c r="C1974" s="58"/>
      <c r="D1974" s="58"/>
      <c r="E1974" s="58"/>
      <c r="F1974" s="58"/>
      <c r="G1974" s="58"/>
      <c r="H1974" s="58"/>
      <c r="I1974" s="58"/>
      <c r="J1974" s="58"/>
      <c r="K1974" s="58"/>
      <c r="L1974" s="58"/>
      <c r="M1974" s="58"/>
      <c r="N1974" s="58"/>
      <c r="O1974" s="58"/>
      <c r="P1974" s="58"/>
      <c r="Q1974" s="58"/>
      <c r="R1974" s="58"/>
      <c r="S1974" s="58"/>
      <c r="T1974" s="58"/>
      <c r="U1974" s="58"/>
      <c r="V1974" s="58"/>
      <c r="W1974" s="58"/>
      <c r="X1974" s="58"/>
      <c r="Y1974" s="58"/>
      <c r="Z1974" s="58"/>
      <c r="AA1974" s="38"/>
      <c r="AB1974" s="38"/>
      <c r="AC1974" s="58"/>
      <c r="AD1974" s="58"/>
      <c r="AE1974" s="58"/>
      <c r="AF1974" s="58"/>
      <c r="AG1974" s="58"/>
      <c r="AH1974" s="58"/>
      <c r="AI1974" s="58"/>
      <c r="AJ1974" s="58"/>
      <c r="AK1974" s="58"/>
      <c r="AL1974" s="58"/>
      <c r="AM1974" s="58"/>
      <c r="AN1974" s="58"/>
      <c r="AO1974" s="58"/>
      <c r="AP1974" s="58"/>
      <c r="AQ1974" s="58"/>
      <c r="AR1974" s="58"/>
      <c r="AS1974" s="58"/>
      <c r="AT1974" s="58"/>
      <c r="AU1974" s="58"/>
      <c r="AV1974" s="58"/>
      <c r="AW1974" s="58"/>
    </row>
    <row r="1975" spans="2:49">
      <c r="B1975" s="58"/>
      <c r="C1975" s="58"/>
      <c r="D1975" s="58"/>
      <c r="E1975" s="58"/>
      <c r="F1975" s="58"/>
      <c r="G1975" s="58"/>
      <c r="H1975" s="58"/>
      <c r="I1975" s="58"/>
      <c r="J1975" s="58"/>
      <c r="K1975" s="58"/>
      <c r="L1975" s="58"/>
      <c r="M1975" s="58"/>
      <c r="N1975" s="58"/>
      <c r="O1975" s="58"/>
      <c r="P1975" s="58"/>
      <c r="Q1975" s="58"/>
      <c r="R1975" s="58"/>
      <c r="S1975" s="58"/>
      <c r="T1975" s="58"/>
      <c r="U1975" s="58"/>
      <c r="V1975" s="58"/>
      <c r="W1975" s="58"/>
      <c r="X1975" s="58"/>
      <c r="Y1975" s="58"/>
      <c r="Z1975" s="58"/>
      <c r="AA1975" s="38"/>
      <c r="AB1975" s="38"/>
      <c r="AC1975" s="58"/>
      <c r="AD1975" s="58"/>
      <c r="AE1975" s="58"/>
      <c r="AF1975" s="58"/>
      <c r="AG1975" s="58"/>
      <c r="AH1975" s="58"/>
      <c r="AI1975" s="58"/>
      <c r="AJ1975" s="58"/>
      <c r="AK1975" s="58"/>
      <c r="AL1975" s="58"/>
      <c r="AM1975" s="58"/>
      <c r="AN1975" s="58"/>
      <c r="AO1975" s="58"/>
      <c r="AP1975" s="58"/>
      <c r="AQ1975" s="58"/>
      <c r="AR1975" s="58"/>
      <c r="AS1975" s="58"/>
      <c r="AT1975" s="58"/>
      <c r="AU1975" s="58"/>
      <c r="AV1975" s="58"/>
      <c r="AW1975" s="58"/>
    </row>
    <row r="1976" spans="2:49">
      <c r="B1976" s="58"/>
      <c r="C1976" s="58"/>
      <c r="D1976" s="58"/>
      <c r="E1976" s="58"/>
      <c r="F1976" s="58"/>
      <c r="G1976" s="58"/>
      <c r="H1976" s="58"/>
      <c r="I1976" s="58"/>
      <c r="J1976" s="58"/>
      <c r="K1976" s="58"/>
      <c r="L1976" s="58"/>
      <c r="M1976" s="58"/>
      <c r="N1976" s="58"/>
      <c r="O1976" s="58"/>
      <c r="P1976" s="58"/>
      <c r="Q1976" s="58"/>
      <c r="R1976" s="58"/>
      <c r="S1976" s="58"/>
      <c r="T1976" s="58"/>
      <c r="U1976" s="58"/>
      <c r="V1976" s="58"/>
      <c r="W1976" s="58"/>
      <c r="X1976" s="58"/>
      <c r="Y1976" s="58"/>
      <c r="Z1976" s="58"/>
      <c r="AA1976" s="38"/>
      <c r="AB1976" s="38"/>
      <c r="AC1976" s="58"/>
      <c r="AD1976" s="58"/>
      <c r="AE1976" s="58"/>
      <c r="AF1976" s="58"/>
      <c r="AG1976" s="58"/>
      <c r="AH1976" s="58"/>
      <c r="AI1976" s="58"/>
      <c r="AJ1976" s="58"/>
      <c r="AK1976" s="58"/>
      <c r="AL1976" s="58"/>
      <c r="AM1976" s="58"/>
      <c r="AN1976" s="58"/>
      <c r="AO1976" s="58"/>
      <c r="AP1976" s="58"/>
      <c r="AQ1976" s="58"/>
      <c r="AR1976" s="58"/>
      <c r="AS1976" s="58"/>
      <c r="AT1976" s="58"/>
      <c r="AU1976" s="58"/>
      <c r="AV1976" s="58"/>
      <c r="AW1976" s="58"/>
    </row>
    <row r="1977" spans="2:49">
      <c r="B1977" s="58"/>
      <c r="C1977" s="58"/>
      <c r="D1977" s="58"/>
      <c r="E1977" s="58"/>
      <c r="F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  <c r="Q1977" s="58"/>
      <c r="R1977" s="58"/>
      <c r="S1977" s="58"/>
      <c r="T1977" s="58"/>
      <c r="U1977" s="58"/>
      <c r="V1977" s="58"/>
      <c r="W1977" s="58"/>
      <c r="X1977" s="58"/>
      <c r="Y1977" s="58"/>
      <c r="Z1977" s="58"/>
      <c r="AA1977" s="38"/>
      <c r="AB1977" s="38"/>
      <c r="AC1977" s="58"/>
      <c r="AD1977" s="58"/>
      <c r="AE1977" s="58"/>
      <c r="AF1977" s="58"/>
      <c r="AG1977" s="58"/>
      <c r="AH1977" s="58"/>
      <c r="AI1977" s="58"/>
      <c r="AJ1977" s="58"/>
      <c r="AK1977" s="58"/>
      <c r="AL1977" s="58"/>
      <c r="AM1977" s="58"/>
      <c r="AN1977" s="58"/>
      <c r="AO1977" s="58"/>
      <c r="AP1977" s="58"/>
      <c r="AQ1977" s="58"/>
      <c r="AR1977" s="58"/>
      <c r="AS1977" s="58"/>
      <c r="AT1977" s="58"/>
      <c r="AU1977" s="58"/>
      <c r="AV1977" s="58"/>
      <c r="AW1977" s="58"/>
    </row>
    <row r="1978" spans="2:49">
      <c r="B1978" s="58"/>
      <c r="C1978" s="58"/>
      <c r="D1978" s="58"/>
      <c r="E1978" s="58"/>
      <c r="F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  <c r="Q1978" s="58"/>
      <c r="R1978" s="58"/>
      <c r="S1978" s="58"/>
      <c r="T1978" s="58"/>
      <c r="U1978" s="58"/>
      <c r="V1978" s="58"/>
      <c r="W1978" s="58"/>
      <c r="X1978" s="58"/>
      <c r="Y1978" s="58"/>
      <c r="Z1978" s="58"/>
      <c r="AA1978" s="38"/>
      <c r="AB1978" s="38"/>
      <c r="AC1978" s="58"/>
      <c r="AD1978" s="58"/>
      <c r="AE1978" s="58"/>
      <c r="AF1978" s="58"/>
      <c r="AG1978" s="58"/>
      <c r="AH1978" s="58"/>
      <c r="AI1978" s="58"/>
      <c r="AJ1978" s="58"/>
      <c r="AK1978" s="58"/>
      <c r="AL1978" s="58"/>
      <c r="AM1978" s="58"/>
      <c r="AN1978" s="58"/>
      <c r="AO1978" s="58"/>
      <c r="AP1978" s="58"/>
      <c r="AQ1978" s="58"/>
      <c r="AR1978" s="58"/>
      <c r="AS1978" s="58"/>
      <c r="AT1978" s="58"/>
      <c r="AU1978" s="58"/>
      <c r="AV1978" s="58"/>
      <c r="AW1978" s="58"/>
    </row>
    <row r="1979" spans="2:49">
      <c r="B1979" s="58"/>
      <c r="C1979" s="58"/>
      <c r="D1979" s="58"/>
      <c r="E1979" s="58"/>
      <c r="F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  <c r="Q1979" s="58"/>
      <c r="R1979" s="58"/>
      <c r="S1979" s="58"/>
      <c r="T1979" s="58"/>
      <c r="U1979" s="58"/>
      <c r="V1979" s="58"/>
      <c r="W1979" s="58"/>
      <c r="X1979" s="58"/>
      <c r="Y1979" s="58"/>
      <c r="Z1979" s="58"/>
      <c r="AA1979" s="38"/>
      <c r="AB1979" s="38"/>
      <c r="AC1979" s="58"/>
      <c r="AD1979" s="58"/>
      <c r="AE1979" s="58"/>
      <c r="AF1979" s="58"/>
      <c r="AG1979" s="58"/>
      <c r="AH1979" s="58"/>
      <c r="AI1979" s="58"/>
      <c r="AJ1979" s="58"/>
      <c r="AK1979" s="58"/>
      <c r="AL1979" s="58"/>
      <c r="AM1979" s="58"/>
      <c r="AN1979" s="58"/>
      <c r="AO1979" s="58"/>
      <c r="AP1979" s="58"/>
      <c r="AQ1979" s="58"/>
      <c r="AR1979" s="58"/>
      <c r="AS1979" s="58"/>
      <c r="AT1979" s="58"/>
      <c r="AU1979" s="58"/>
      <c r="AV1979" s="58"/>
      <c r="AW1979" s="58"/>
    </row>
    <row r="1980" spans="2:49">
      <c r="B1980" s="58"/>
      <c r="C1980" s="58"/>
      <c r="D1980" s="58"/>
      <c r="E1980" s="58"/>
      <c r="F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  <c r="Q1980" s="58"/>
      <c r="R1980" s="58"/>
      <c r="S1980" s="58"/>
      <c r="T1980" s="58"/>
      <c r="U1980" s="58"/>
      <c r="V1980" s="58"/>
      <c r="W1980" s="58"/>
      <c r="X1980" s="58"/>
      <c r="Y1980" s="58"/>
      <c r="Z1980" s="58"/>
      <c r="AA1980" s="38"/>
      <c r="AB1980" s="38"/>
      <c r="AC1980" s="58"/>
      <c r="AD1980" s="58"/>
      <c r="AE1980" s="58"/>
      <c r="AF1980" s="58"/>
      <c r="AG1980" s="58"/>
      <c r="AH1980" s="58"/>
      <c r="AI1980" s="58"/>
      <c r="AJ1980" s="58"/>
      <c r="AK1980" s="58"/>
      <c r="AL1980" s="58"/>
      <c r="AM1980" s="58"/>
      <c r="AN1980" s="58"/>
      <c r="AO1980" s="58"/>
      <c r="AP1980" s="58"/>
      <c r="AQ1980" s="58"/>
      <c r="AR1980" s="58"/>
      <c r="AS1980" s="58"/>
      <c r="AT1980" s="58"/>
      <c r="AU1980" s="58"/>
      <c r="AV1980" s="58"/>
      <c r="AW1980" s="58"/>
    </row>
    <row r="1981" spans="2:49">
      <c r="B1981" s="58"/>
      <c r="C1981" s="58"/>
      <c r="D1981" s="58"/>
      <c r="E1981" s="58"/>
      <c r="F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  <c r="Q1981" s="58"/>
      <c r="R1981" s="58"/>
      <c r="S1981" s="58"/>
      <c r="T1981" s="58"/>
      <c r="U1981" s="58"/>
      <c r="V1981" s="58"/>
      <c r="W1981" s="58"/>
      <c r="X1981" s="58"/>
      <c r="Y1981" s="58"/>
      <c r="Z1981" s="58"/>
      <c r="AA1981" s="38"/>
      <c r="AB1981" s="38"/>
      <c r="AC1981" s="58"/>
      <c r="AD1981" s="58"/>
      <c r="AE1981" s="58"/>
      <c r="AF1981" s="58"/>
      <c r="AG1981" s="58"/>
      <c r="AH1981" s="58"/>
      <c r="AI1981" s="58"/>
      <c r="AJ1981" s="58"/>
      <c r="AK1981" s="58"/>
      <c r="AL1981" s="58"/>
      <c r="AM1981" s="58"/>
      <c r="AN1981" s="58"/>
      <c r="AO1981" s="58"/>
      <c r="AP1981" s="58"/>
      <c r="AQ1981" s="58"/>
      <c r="AR1981" s="58"/>
      <c r="AS1981" s="58"/>
      <c r="AT1981" s="58"/>
      <c r="AU1981" s="58"/>
      <c r="AV1981" s="58"/>
      <c r="AW1981" s="58"/>
    </row>
    <row r="1982" spans="2:49">
      <c r="B1982" s="58"/>
      <c r="C1982" s="58"/>
      <c r="D1982" s="58"/>
      <c r="E1982" s="58"/>
      <c r="F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  <c r="Q1982" s="58"/>
      <c r="R1982" s="58"/>
      <c r="S1982" s="58"/>
      <c r="T1982" s="58"/>
      <c r="U1982" s="58"/>
      <c r="V1982" s="58"/>
      <c r="W1982" s="58"/>
      <c r="X1982" s="58"/>
      <c r="Y1982" s="58"/>
      <c r="Z1982" s="58"/>
      <c r="AA1982" s="38"/>
      <c r="AB1982" s="38"/>
      <c r="AC1982" s="58"/>
      <c r="AD1982" s="58"/>
      <c r="AE1982" s="58"/>
      <c r="AF1982" s="58"/>
      <c r="AG1982" s="58"/>
      <c r="AH1982" s="58"/>
      <c r="AI1982" s="58"/>
      <c r="AJ1982" s="58"/>
      <c r="AK1982" s="58"/>
      <c r="AL1982" s="58"/>
      <c r="AM1982" s="58"/>
      <c r="AN1982" s="58"/>
      <c r="AO1982" s="58"/>
      <c r="AP1982" s="58"/>
      <c r="AQ1982" s="58"/>
      <c r="AR1982" s="58"/>
      <c r="AS1982" s="58"/>
      <c r="AT1982" s="58"/>
      <c r="AU1982" s="58"/>
      <c r="AV1982" s="58"/>
      <c r="AW1982" s="58"/>
    </row>
    <row r="1983" spans="2:49">
      <c r="B1983" s="58"/>
      <c r="C1983" s="58"/>
      <c r="D1983" s="58"/>
      <c r="E1983" s="58"/>
      <c r="F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  <c r="Q1983" s="58"/>
      <c r="R1983" s="58"/>
      <c r="S1983" s="58"/>
      <c r="T1983" s="58"/>
      <c r="U1983" s="58"/>
      <c r="V1983" s="58"/>
      <c r="W1983" s="58"/>
      <c r="X1983" s="58"/>
      <c r="Y1983" s="58"/>
      <c r="Z1983" s="58"/>
      <c r="AA1983" s="38"/>
      <c r="AB1983" s="38"/>
      <c r="AC1983" s="58"/>
      <c r="AD1983" s="58"/>
      <c r="AE1983" s="58"/>
      <c r="AF1983" s="58"/>
      <c r="AG1983" s="58"/>
      <c r="AH1983" s="58"/>
      <c r="AI1983" s="58"/>
      <c r="AJ1983" s="58"/>
      <c r="AK1983" s="58"/>
      <c r="AL1983" s="58"/>
      <c r="AM1983" s="58"/>
      <c r="AN1983" s="58"/>
      <c r="AO1983" s="58"/>
      <c r="AP1983" s="58"/>
      <c r="AQ1983" s="58"/>
      <c r="AR1983" s="58"/>
      <c r="AS1983" s="58"/>
      <c r="AT1983" s="58"/>
      <c r="AU1983" s="58"/>
      <c r="AV1983" s="58"/>
      <c r="AW1983" s="58"/>
    </row>
    <row r="1984" spans="2:49">
      <c r="B1984" s="58"/>
      <c r="C1984" s="58"/>
      <c r="D1984" s="58"/>
      <c r="E1984" s="58"/>
      <c r="F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  <c r="Q1984" s="58"/>
      <c r="R1984" s="58"/>
      <c r="S1984" s="58"/>
      <c r="T1984" s="58"/>
      <c r="U1984" s="58"/>
      <c r="V1984" s="58"/>
      <c r="W1984" s="58"/>
      <c r="X1984" s="58"/>
      <c r="Y1984" s="58"/>
      <c r="Z1984" s="58"/>
      <c r="AA1984" s="38"/>
      <c r="AB1984" s="38"/>
      <c r="AC1984" s="58"/>
      <c r="AD1984" s="58"/>
      <c r="AE1984" s="58"/>
      <c r="AF1984" s="58"/>
      <c r="AG1984" s="58"/>
      <c r="AH1984" s="58"/>
      <c r="AI1984" s="58"/>
      <c r="AJ1984" s="58"/>
      <c r="AK1984" s="58"/>
      <c r="AL1984" s="58"/>
      <c r="AM1984" s="58"/>
      <c r="AN1984" s="58"/>
      <c r="AO1984" s="58"/>
      <c r="AP1984" s="58"/>
      <c r="AQ1984" s="58"/>
      <c r="AR1984" s="58"/>
      <c r="AS1984" s="58"/>
      <c r="AT1984" s="58"/>
      <c r="AU1984" s="58"/>
      <c r="AV1984" s="58"/>
      <c r="AW1984" s="58"/>
    </row>
    <row r="1985" spans="2:49">
      <c r="B1985" s="58"/>
      <c r="C1985" s="58"/>
      <c r="D1985" s="58"/>
      <c r="E1985" s="58"/>
      <c r="F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  <c r="Q1985" s="58"/>
      <c r="R1985" s="58"/>
      <c r="S1985" s="58"/>
      <c r="T1985" s="58"/>
      <c r="U1985" s="58"/>
      <c r="V1985" s="58"/>
      <c r="W1985" s="58"/>
      <c r="X1985" s="58"/>
      <c r="Y1985" s="58"/>
      <c r="Z1985" s="58"/>
      <c r="AA1985" s="38"/>
      <c r="AB1985" s="38"/>
      <c r="AC1985" s="58"/>
      <c r="AD1985" s="58"/>
      <c r="AE1985" s="58"/>
      <c r="AF1985" s="58"/>
      <c r="AG1985" s="58"/>
      <c r="AH1985" s="58"/>
      <c r="AI1985" s="58"/>
      <c r="AJ1985" s="58"/>
      <c r="AK1985" s="58"/>
      <c r="AL1985" s="58"/>
      <c r="AM1985" s="58"/>
      <c r="AN1985" s="58"/>
      <c r="AO1985" s="58"/>
      <c r="AP1985" s="58"/>
      <c r="AQ1985" s="58"/>
      <c r="AR1985" s="58"/>
      <c r="AS1985" s="58"/>
      <c r="AT1985" s="58"/>
      <c r="AU1985" s="58"/>
      <c r="AV1985" s="58"/>
      <c r="AW1985" s="58"/>
    </row>
    <row r="1986" spans="2:49">
      <c r="B1986" s="58"/>
      <c r="C1986" s="58"/>
      <c r="D1986" s="58"/>
      <c r="E1986" s="58"/>
      <c r="F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  <c r="Q1986" s="58"/>
      <c r="R1986" s="58"/>
      <c r="S1986" s="58"/>
      <c r="T1986" s="58"/>
      <c r="U1986" s="58"/>
      <c r="V1986" s="58"/>
      <c r="W1986" s="58"/>
      <c r="X1986" s="58"/>
      <c r="Y1986" s="58"/>
      <c r="Z1986" s="58"/>
      <c r="AA1986" s="38"/>
      <c r="AB1986" s="38"/>
      <c r="AC1986" s="58"/>
      <c r="AD1986" s="58"/>
      <c r="AE1986" s="58"/>
      <c r="AF1986" s="58"/>
      <c r="AG1986" s="58"/>
      <c r="AH1986" s="58"/>
      <c r="AI1986" s="58"/>
      <c r="AJ1986" s="58"/>
      <c r="AK1986" s="58"/>
      <c r="AL1986" s="58"/>
      <c r="AM1986" s="58"/>
      <c r="AN1986" s="58"/>
      <c r="AO1986" s="58"/>
      <c r="AP1986" s="58"/>
      <c r="AQ1986" s="58"/>
      <c r="AR1986" s="58"/>
      <c r="AS1986" s="58"/>
      <c r="AT1986" s="58"/>
      <c r="AU1986" s="58"/>
      <c r="AV1986" s="58"/>
      <c r="AW1986" s="58"/>
    </row>
    <row r="1987" spans="2:49">
      <c r="B1987" s="58"/>
      <c r="C1987" s="58"/>
      <c r="D1987" s="58"/>
      <c r="E1987" s="58"/>
      <c r="F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  <c r="Q1987" s="58"/>
      <c r="R1987" s="58"/>
      <c r="S1987" s="58"/>
      <c r="T1987" s="58"/>
      <c r="U1987" s="58"/>
      <c r="V1987" s="58"/>
      <c r="W1987" s="58"/>
      <c r="X1987" s="58"/>
      <c r="Y1987" s="58"/>
      <c r="Z1987" s="58"/>
      <c r="AA1987" s="38"/>
      <c r="AB1987" s="38"/>
      <c r="AC1987" s="58"/>
      <c r="AD1987" s="58"/>
      <c r="AE1987" s="58"/>
      <c r="AF1987" s="58"/>
      <c r="AG1987" s="58"/>
      <c r="AH1987" s="58"/>
      <c r="AI1987" s="58"/>
      <c r="AJ1987" s="58"/>
      <c r="AK1987" s="58"/>
      <c r="AL1987" s="58"/>
      <c r="AM1987" s="58"/>
      <c r="AN1987" s="58"/>
      <c r="AO1987" s="58"/>
      <c r="AP1987" s="58"/>
      <c r="AQ1987" s="58"/>
      <c r="AR1987" s="58"/>
      <c r="AS1987" s="58"/>
      <c r="AT1987" s="58"/>
      <c r="AU1987" s="58"/>
      <c r="AV1987" s="58"/>
      <c r="AW1987" s="58"/>
    </row>
    <row r="1988" spans="2:49">
      <c r="B1988" s="58"/>
      <c r="C1988" s="58"/>
      <c r="D1988" s="58"/>
      <c r="E1988" s="58"/>
      <c r="F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  <c r="Q1988" s="58"/>
      <c r="R1988" s="58"/>
      <c r="S1988" s="58"/>
      <c r="T1988" s="58"/>
      <c r="U1988" s="58"/>
      <c r="V1988" s="58"/>
      <c r="W1988" s="58"/>
      <c r="X1988" s="58"/>
      <c r="Y1988" s="58"/>
      <c r="Z1988" s="58"/>
      <c r="AA1988" s="38"/>
      <c r="AB1988" s="38"/>
      <c r="AC1988" s="58"/>
      <c r="AD1988" s="58"/>
      <c r="AE1988" s="58"/>
      <c r="AF1988" s="58"/>
      <c r="AG1988" s="58"/>
      <c r="AH1988" s="58"/>
      <c r="AI1988" s="58"/>
      <c r="AJ1988" s="58"/>
      <c r="AK1988" s="58"/>
      <c r="AL1988" s="58"/>
      <c r="AM1988" s="58"/>
      <c r="AN1988" s="58"/>
      <c r="AO1988" s="58"/>
      <c r="AP1988" s="58"/>
      <c r="AQ1988" s="58"/>
      <c r="AR1988" s="58"/>
      <c r="AS1988" s="58"/>
      <c r="AT1988" s="58"/>
      <c r="AU1988" s="58"/>
      <c r="AV1988" s="58"/>
      <c r="AW1988" s="58"/>
    </row>
    <row r="1989" spans="2:49">
      <c r="B1989" s="58"/>
      <c r="C1989" s="58"/>
      <c r="D1989" s="58"/>
      <c r="E1989" s="58"/>
      <c r="F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  <c r="Q1989" s="58"/>
      <c r="R1989" s="58"/>
      <c r="S1989" s="58"/>
      <c r="T1989" s="58"/>
      <c r="U1989" s="58"/>
      <c r="V1989" s="58"/>
      <c r="W1989" s="58"/>
      <c r="X1989" s="58"/>
      <c r="Y1989" s="58"/>
      <c r="Z1989" s="58"/>
      <c r="AA1989" s="38"/>
      <c r="AB1989" s="38"/>
      <c r="AC1989" s="58"/>
      <c r="AD1989" s="58"/>
      <c r="AE1989" s="58"/>
      <c r="AF1989" s="58"/>
      <c r="AG1989" s="58"/>
      <c r="AH1989" s="58"/>
      <c r="AI1989" s="58"/>
      <c r="AJ1989" s="58"/>
      <c r="AK1989" s="58"/>
      <c r="AL1989" s="58"/>
      <c r="AM1989" s="58"/>
      <c r="AN1989" s="58"/>
      <c r="AO1989" s="58"/>
      <c r="AP1989" s="58"/>
      <c r="AQ1989" s="58"/>
      <c r="AR1989" s="58"/>
      <c r="AS1989" s="58"/>
      <c r="AT1989" s="58"/>
      <c r="AU1989" s="58"/>
      <c r="AV1989" s="58"/>
      <c r="AW1989" s="58"/>
    </row>
    <row r="1990" spans="2:49">
      <c r="B1990" s="58"/>
      <c r="C1990" s="58"/>
      <c r="D1990" s="58"/>
      <c r="E1990" s="58"/>
      <c r="F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  <c r="Q1990" s="58"/>
      <c r="R1990" s="58"/>
      <c r="S1990" s="58"/>
      <c r="T1990" s="58"/>
      <c r="U1990" s="58"/>
      <c r="V1990" s="58"/>
      <c r="W1990" s="58"/>
      <c r="X1990" s="58"/>
      <c r="Y1990" s="58"/>
      <c r="Z1990" s="58"/>
      <c r="AA1990" s="38"/>
      <c r="AB1990" s="38"/>
      <c r="AC1990" s="58"/>
      <c r="AD1990" s="58"/>
      <c r="AE1990" s="58"/>
      <c r="AF1990" s="58"/>
      <c r="AG1990" s="58"/>
      <c r="AH1990" s="58"/>
      <c r="AI1990" s="58"/>
      <c r="AJ1990" s="58"/>
      <c r="AK1990" s="58"/>
      <c r="AL1990" s="58"/>
      <c r="AM1990" s="58"/>
      <c r="AN1990" s="58"/>
      <c r="AO1990" s="58"/>
      <c r="AP1990" s="58"/>
      <c r="AQ1990" s="58"/>
      <c r="AR1990" s="58"/>
      <c r="AS1990" s="58"/>
      <c r="AT1990" s="58"/>
      <c r="AU1990" s="58"/>
      <c r="AV1990" s="58"/>
      <c r="AW1990" s="58"/>
    </row>
    <row r="1991" spans="2:49">
      <c r="B1991" s="58"/>
      <c r="C1991" s="58"/>
      <c r="D1991" s="58"/>
      <c r="E1991" s="58"/>
      <c r="F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  <c r="Q1991" s="58"/>
      <c r="R1991" s="58"/>
      <c r="S1991" s="58"/>
      <c r="T1991" s="58"/>
      <c r="U1991" s="58"/>
      <c r="V1991" s="58"/>
      <c r="W1991" s="58"/>
      <c r="X1991" s="58"/>
      <c r="Y1991" s="58"/>
      <c r="Z1991" s="58"/>
      <c r="AA1991" s="38"/>
      <c r="AB1991" s="38"/>
      <c r="AC1991" s="58"/>
      <c r="AD1991" s="58"/>
      <c r="AE1991" s="58"/>
      <c r="AF1991" s="58"/>
      <c r="AG1991" s="58"/>
      <c r="AH1991" s="58"/>
      <c r="AI1991" s="58"/>
      <c r="AJ1991" s="58"/>
      <c r="AK1991" s="58"/>
      <c r="AL1991" s="58"/>
      <c r="AM1991" s="58"/>
      <c r="AN1991" s="58"/>
      <c r="AO1991" s="58"/>
      <c r="AP1991" s="58"/>
      <c r="AQ1991" s="58"/>
      <c r="AR1991" s="58"/>
      <c r="AS1991" s="58"/>
      <c r="AT1991" s="58"/>
      <c r="AU1991" s="58"/>
      <c r="AV1991" s="58"/>
      <c r="AW1991" s="58"/>
    </row>
    <row r="1992" spans="2:49">
      <c r="B1992" s="58"/>
      <c r="C1992" s="58"/>
      <c r="D1992" s="58"/>
      <c r="E1992" s="58"/>
      <c r="F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  <c r="Q1992" s="58"/>
      <c r="R1992" s="58"/>
      <c r="S1992" s="58"/>
      <c r="T1992" s="58"/>
      <c r="U1992" s="58"/>
      <c r="V1992" s="58"/>
      <c r="W1992" s="58"/>
      <c r="X1992" s="58"/>
      <c r="Y1992" s="58"/>
      <c r="Z1992" s="58"/>
      <c r="AA1992" s="38"/>
      <c r="AB1992" s="38"/>
      <c r="AC1992" s="58"/>
      <c r="AD1992" s="58"/>
      <c r="AE1992" s="58"/>
      <c r="AF1992" s="58"/>
      <c r="AG1992" s="58"/>
      <c r="AH1992" s="58"/>
      <c r="AI1992" s="58"/>
      <c r="AJ1992" s="58"/>
      <c r="AK1992" s="58"/>
      <c r="AL1992" s="58"/>
      <c r="AM1992" s="58"/>
      <c r="AN1992" s="58"/>
      <c r="AO1992" s="58"/>
      <c r="AP1992" s="58"/>
      <c r="AQ1992" s="58"/>
      <c r="AR1992" s="58"/>
      <c r="AS1992" s="58"/>
      <c r="AT1992" s="58"/>
      <c r="AU1992" s="58"/>
      <c r="AV1992" s="58"/>
      <c r="AW1992" s="58"/>
    </row>
    <row r="1993" spans="2:49">
      <c r="B1993" s="58"/>
      <c r="C1993" s="58"/>
      <c r="D1993" s="58"/>
      <c r="E1993" s="58"/>
      <c r="F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  <c r="Q1993" s="58"/>
      <c r="R1993" s="58"/>
      <c r="S1993" s="58"/>
      <c r="T1993" s="58"/>
      <c r="U1993" s="58"/>
      <c r="V1993" s="58"/>
      <c r="W1993" s="58"/>
      <c r="X1993" s="58"/>
      <c r="Y1993" s="58"/>
      <c r="Z1993" s="58"/>
      <c r="AA1993" s="38"/>
      <c r="AB1993" s="38"/>
      <c r="AC1993" s="58"/>
      <c r="AD1993" s="58"/>
      <c r="AE1993" s="58"/>
      <c r="AF1993" s="58"/>
      <c r="AG1993" s="58"/>
      <c r="AH1993" s="58"/>
      <c r="AI1993" s="58"/>
      <c r="AJ1993" s="58"/>
      <c r="AK1993" s="58"/>
      <c r="AL1993" s="58"/>
      <c r="AM1993" s="58"/>
      <c r="AN1993" s="58"/>
      <c r="AO1993" s="58"/>
      <c r="AP1993" s="58"/>
      <c r="AQ1993" s="58"/>
      <c r="AR1993" s="58"/>
      <c r="AS1993" s="58"/>
      <c r="AT1993" s="58"/>
      <c r="AU1993" s="58"/>
      <c r="AV1993" s="58"/>
      <c r="AW1993" s="58"/>
    </row>
    <row r="1994" spans="2:49">
      <c r="B1994" s="58"/>
      <c r="C1994" s="58"/>
      <c r="D1994" s="58"/>
      <c r="E1994" s="58"/>
      <c r="F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  <c r="Q1994" s="58"/>
      <c r="R1994" s="58"/>
      <c r="S1994" s="58"/>
      <c r="T1994" s="58"/>
      <c r="U1994" s="58"/>
      <c r="V1994" s="58"/>
      <c r="W1994" s="58"/>
      <c r="X1994" s="58"/>
      <c r="Y1994" s="58"/>
      <c r="Z1994" s="58"/>
      <c r="AA1994" s="38"/>
      <c r="AB1994" s="38"/>
      <c r="AC1994" s="58"/>
      <c r="AD1994" s="58"/>
      <c r="AE1994" s="58"/>
      <c r="AF1994" s="58"/>
      <c r="AG1994" s="58"/>
      <c r="AH1994" s="58"/>
      <c r="AI1994" s="58"/>
      <c r="AJ1994" s="58"/>
      <c r="AK1994" s="58"/>
      <c r="AL1994" s="58"/>
      <c r="AM1994" s="58"/>
      <c r="AN1994" s="58"/>
      <c r="AO1994" s="58"/>
      <c r="AP1994" s="58"/>
      <c r="AQ1994" s="58"/>
      <c r="AR1994" s="58"/>
      <c r="AS1994" s="58"/>
      <c r="AT1994" s="58"/>
      <c r="AU1994" s="58"/>
      <c r="AV1994" s="58"/>
      <c r="AW1994" s="58"/>
    </row>
    <row r="1995" spans="2:49">
      <c r="B1995" s="58"/>
      <c r="C1995" s="58"/>
      <c r="D1995" s="58"/>
      <c r="E1995" s="58"/>
      <c r="F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  <c r="Q1995" s="58"/>
      <c r="R1995" s="58"/>
      <c r="S1995" s="58"/>
      <c r="T1995" s="58"/>
      <c r="U1995" s="58"/>
      <c r="V1995" s="58"/>
      <c r="W1995" s="58"/>
      <c r="X1995" s="58"/>
      <c r="Y1995" s="58"/>
      <c r="Z1995" s="58"/>
      <c r="AA1995" s="38"/>
      <c r="AB1995" s="38"/>
      <c r="AC1995" s="58"/>
      <c r="AD1995" s="58"/>
      <c r="AE1995" s="58"/>
      <c r="AF1995" s="58"/>
      <c r="AG1995" s="58"/>
      <c r="AH1995" s="58"/>
      <c r="AI1995" s="58"/>
      <c r="AJ1995" s="58"/>
      <c r="AK1995" s="58"/>
      <c r="AL1995" s="58"/>
      <c r="AM1995" s="58"/>
      <c r="AN1995" s="58"/>
      <c r="AO1995" s="58"/>
      <c r="AP1995" s="58"/>
      <c r="AQ1995" s="58"/>
      <c r="AR1995" s="58"/>
      <c r="AS1995" s="58"/>
      <c r="AT1995" s="58"/>
      <c r="AU1995" s="58"/>
      <c r="AV1995" s="58"/>
      <c r="AW1995" s="58"/>
    </row>
    <row r="1996" spans="2:49">
      <c r="B1996" s="58"/>
      <c r="C1996" s="58"/>
      <c r="D1996" s="58"/>
      <c r="E1996" s="58"/>
      <c r="F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  <c r="Q1996" s="58"/>
      <c r="R1996" s="58"/>
      <c r="S1996" s="58"/>
      <c r="T1996" s="58"/>
      <c r="U1996" s="58"/>
      <c r="V1996" s="58"/>
      <c r="W1996" s="58"/>
      <c r="X1996" s="58"/>
      <c r="Y1996" s="58"/>
      <c r="Z1996" s="58"/>
      <c r="AA1996" s="38"/>
      <c r="AB1996" s="38"/>
      <c r="AC1996" s="58"/>
      <c r="AD1996" s="58"/>
      <c r="AE1996" s="58"/>
      <c r="AF1996" s="58"/>
      <c r="AG1996" s="58"/>
      <c r="AH1996" s="58"/>
      <c r="AI1996" s="58"/>
      <c r="AJ1996" s="58"/>
      <c r="AK1996" s="58"/>
      <c r="AL1996" s="58"/>
      <c r="AM1996" s="58"/>
      <c r="AN1996" s="58"/>
      <c r="AO1996" s="58"/>
      <c r="AP1996" s="58"/>
      <c r="AQ1996" s="58"/>
      <c r="AR1996" s="58"/>
      <c r="AS1996" s="58"/>
      <c r="AT1996" s="58"/>
      <c r="AU1996" s="58"/>
      <c r="AV1996" s="58"/>
      <c r="AW1996" s="58"/>
    </row>
    <row r="1997" spans="2:49">
      <c r="B1997" s="58"/>
      <c r="C1997" s="58"/>
      <c r="D1997" s="58"/>
      <c r="E1997" s="58"/>
      <c r="F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  <c r="Q1997" s="58"/>
      <c r="R1997" s="58"/>
      <c r="S1997" s="58"/>
      <c r="T1997" s="58"/>
      <c r="U1997" s="58"/>
      <c r="V1997" s="58"/>
      <c r="W1997" s="58"/>
      <c r="X1997" s="58"/>
      <c r="Y1997" s="58"/>
      <c r="Z1997" s="58"/>
      <c r="AA1997" s="38"/>
      <c r="AB1997" s="38"/>
      <c r="AC1997" s="58"/>
      <c r="AD1997" s="58"/>
      <c r="AE1997" s="58"/>
      <c r="AF1997" s="58"/>
      <c r="AG1997" s="58"/>
      <c r="AH1997" s="58"/>
      <c r="AI1997" s="58"/>
      <c r="AJ1997" s="58"/>
      <c r="AK1997" s="58"/>
      <c r="AL1997" s="58"/>
      <c r="AM1997" s="58"/>
      <c r="AN1997" s="58"/>
      <c r="AO1997" s="58"/>
      <c r="AP1997" s="58"/>
      <c r="AQ1997" s="58"/>
      <c r="AR1997" s="58"/>
      <c r="AS1997" s="58"/>
      <c r="AT1997" s="58"/>
      <c r="AU1997" s="58"/>
      <c r="AV1997" s="58"/>
      <c r="AW1997" s="58"/>
    </row>
    <row r="1998" spans="2:49">
      <c r="B1998" s="58"/>
      <c r="C1998" s="58"/>
      <c r="D1998" s="58"/>
      <c r="E1998" s="58"/>
      <c r="F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  <c r="Q1998" s="58"/>
      <c r="R1998" s="58"/>
      <c r="S1998" s="58"/>
      <c r="T1998" s="58"/>
      <c r="U1998" s="58"/>
      <c r="V1998" s="58"/>
      <c r="W1998" s="58"/>
      <c r="X1998" s="58"/>
      <c r="Y1998" s="58"/>
      <c r="Z1998" s="58"/>
      <c r="AA1998" s="38"/>
      <c r="AB1998" s="38"/>
      <c r="AC1998" s="58"/>
      <c r="AD1998" s="58"/>
      <c r="AE1998" s="58"/>
      <c r="AF1998" s="58"/>
      <c r="AG1998" s="58"/>
      <c r="AH1998" s="58"/>
      <c r="AI1998" s="58"/>
      <c r="AJ1998" s="58"/>
      <c r="AK1998" s="58"/>
      <c r="AL1998" s="58"/>
      <c r="AM1998" s="58"/>
      <c r="AN1998" s="58"/>
      <c r="AO1998" s="58"/>
      <c r="AP1998" s="58"/>
      <c r="AQ1998" s="58"/>
      <c r="AR1998" s="58"/>
      <c r="AS1998" s="58"/>
      <c r="AT1998" s="58"/>
      <c r="AU1998" s="58"/>
      <c r="AV1998" s="58"/>
      <c r="AW1998" s="58"/>
    </row>
    <row r="1999" spans="2:49">
      <c r="B1999" s="58"/>
      <c r="C1999" s="58"/>
      <c r="D1999" s="58"/>
      <c r="E1999" s="58"/>
      <c r="F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  <c r="Q1999" s="58"/>
      <c r="R1999" s="58"/>
      <c r="S1999" s="58"/>
      <c r="T1999" s="58"/>
      <c r="U1999" s="58"/>
      <c r="V1999" s="58"/>
      <c r="W1999" s="58"/>
      <c r="X1999" s="58"/>
      <c r="Y1999" s="58"/>
      <c r="Z1999" s="58"/>
      <c r="AA1999" s="38"/>
      <c r="AB1999" s="38"/>
      <c r="AC1999" s="58"/>
      <c r="AD1999" s="58"/>
      <c r="AE1999" s="58"/>
      <c r="AF1999" s="58"/>
      <c r="AG1999" s="58"/>
      <c r="AH1999" s="58"/>
      <c r="AI1999" s="58"/>
      <c r="AJ1999" s="58"/>
      <c r="AK1999" s="58"/>
      <c r="AL1999" s="58"/>
      <c r="AM1999" s="58"/>
      <c r="AN1999" s="58"/>
      <c r="AO1999" s="58"/>
      <c r="AP1999" s="58"/>
      <c r="AQ1999" s="58"/>
      <c r="AR1999" s="58"/>
      <c r="AS1999" s="58"/>
      <c r="AT1999" s="58"/>
      <c r="AU1999" s="58"/>
      <c r="AV1999" s="58"/>
      <c r="AW1999" s="58"/>
    </row>
    <row r="2000" spans="2:49">
      <c r="B2000" s="58"/>
      <c r="C2000" s="58"/>
      <c r="D2000" s="58"/>
      <c r="E2000" s="58"/>
      <c r="F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  <c r="Q2000" s="58"/>
      <c r="R2000" s="58"/>
      <c r="S2000" s="58"/>
      <c r="T2000" s="58"/>
      <c r="U2000" s="58"/>
      <c r="V2000" s="58"/>
      <c r="W2000" s="58"/>
      <c r="X2000" s="58"/>
      <c r="Y2000" s="58"/>
      <c r="Z2000" s="58"/>
      <c r="AA2000" s="38"/>
      <c r="AB2000" s="38"/>
      <c r="AC2000" s="58"/>
      <c r="AD2000" s="58"/>
      <c r="AE2000" s="58"/>
      <c r="AF2000" s="58"/>
      <c r="AG2000" s="58"/>
      <c r="AH2000" s="58"/>
      <c r="AI2000" s="58"/>
      <c r="AJ2000" s="58"/>
      <c r="AK2000" s="58"/>
      <c r="AL2000" s="58"/>
      <c r="AM2000" s="58"/>
      <c r="AN2000" s="58"/>
      <c r="AO2000" s="58"/>
      <c r="AP2000" s="58"/>
      <c r="AQ2000" s="58"/>
      <c r="AR2000" s="58"/>
      <c r="AS2000" s="58"/>
      <c r="AT2000" s="58"/>
      <c r="AU2000" s="58"/>
      <c r="AV2000" s="58"/>
      <c r="AW2000" s="58"/>
    </row>
    <row r="2001" spans="2:49">
      <c r="B2001" s="58"/>
      <c r="C2001" s="58"/>
      <c r="D2001" s="58"/>
      <c r="E2001" s="58"/>
      <c r="F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  <c r="Q2001" s="58"/>
      <c r="R2001" s="58"/>
      <c r="S2001" s="58"/>
      <c r="T2001" s="58"/>
      <c r="U2001" s="58"/>
      <c r="V2001" s="58"/>
      <c r="W2001" s="58"/>
      <c r="X2001" s="58"/>
      <c r="Y2001" s="58"/>
      <c r="Z2001" s="58"/>
      <c r="AA2001" s="38"/>
      <c r="AB2001" s="38"/>
      <c r="AC2001" s="58"/>
      <c r="AD2001" s="58"/>
      <c r="AE2001" s="58"/>
      <c r="AF2001" s="58"/>
      <c r="AG2001" s="58"/>
      <c r="AH2001" s="58"/>
      <c r="AI2001" s="58"/>
      <c r="AJ2001" s="58"/>
      <c r="AK2001" s="58"/>
      <c r="AL2001" s="58"/>
      <c r="AM2001" s="58"/>
      <c r="AN2001" s="58"/>
      <c r="AO2001" s="58"/>
      <c r="AP2001" s="58"/>
      <c r="AQ2001" s="58"/>
      <c r="AR2001" s="58"/>
      <c r="AS2001" s="58"/>
      <c r="AT2001" s="58"/>
      <c r="AU2001" s="58"/>
      <c r="AV2001" s="58"/>
      <c r="AW2001" s="58"/>
    </row>
    <row r="2002" spans="2:49">
      <c r="B2002" s="58"/>
      <c r="C2002" s="58"/>
      <c r="D2002" s="58"/>
      <c r="E2002" s="58"/>
      <c r="F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  <c r="Q2002" s="58"/>
      <c r="R2002" s="58"/>
      <c r="S2002" s="58"/>
      <c r="T2002" s="58"/>
      <c r="U2002" s="58"/>
      <c r="V2002" s="58"/>
      <c r="W2002" s="58"/>
      <c r="X2002" s="58"/>
      <c r="Y2002" s="58"/>
      <c r="Z2002" s="58"/>
      <c r="AA2002" s="38"/>
      <c r="AB2002" s="38"/>
      <c r="AC2002" s="58"/>
      <c r="AD2002" s="58"/>
      <c r="AE2002" s="58"/>
      <c r="AF2002" s="58"/>
      <c r="AG2002" s="58"/>
      <c r="AH2002" s="58"/>
      <c r="AI2002" s="58"/>
      <c r="AJ2002" s="58"/>
      <c r="AK2002" s="58"/>
      <c r="AL2002" s="58"/>
      <c r="AM2002" s="58"/>
      <c r="AN2002" s="58"/>
      <c r="AO2002" s="58"/>
      <c r="AP2002" s="58"/>
      <c r="AQ2002" s="58"/>
      <c r="AR2002" s="58"/>
      <c r="AS2002" s="58"/>
      <c r="AT2002" s="58"/>
      <c r="AU2002" s="58"/>
      <c r="AV2002" s="58"/>
      <c r="AW2002" s="58"/>
    </row>
    <row r="2003" spans="2:49">
      <c r="B2003" s="58"/>
      <c r="C2003" s="58"/>
      <c r="D2003" s="58"/>
      <c r="E2003" s="58"/>
      <c r="F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  <c r="Q2003" s="58"/>
      <c r="R2003" s="58"/>
      <c r="S2003" s="58"/>
      <c r="T2003" s="58"/>
      <c r="U2003" s="58"/>
      <c r="V2003" s="58"/>
      <c r="W2003" s="58"/>
      <c r="X2003" s="58"/>
      <c r="Y2003" s="58"/>
      <c r="Z2003" s="58"/>
      <c r="AA2003" s="38"/>
      <c r="AB2003" s="38"/>
      <c r="AC2003" s="58"/>
      <c r="AD2003" s="58"/>
      <c r="AE2003" s="58"/>
      <c r="AF2003" s="58"/>
      <c r="AG2003" s="58"/>
      <c r="AH2003" s="58"/>
      <c r="AI2003" s="58"/>
      <c r="AJ2003" s="58"/>
      <c r="AK2003" s="58"/>
      <c r="AL2003" s="58"/>
      <c r="AM2003" s="58"/>
      <c r="AN2003" s="58"/>
      <c r="AO2003" s="58"/>
      <c r="AP2003" s="58"/>
      <c r="AQ2003" s="58"/>
      <c r="AR2003" s="58"/>
      <c r="AS2003" s="58"/>
      <c r="AT2003" s="58"/>
      <c r="AU2003" s="58"/>
      <c r="AV2003" s="58"/>
      <c r="AW2003" s="58"/>
    </row>
    <row r="2004" spans="2:49">
      <c r="B2004" s="58"/>
      <c r="C2004" s="58"/>
      <c r="D2004" s="58"/>
      <c r="E2004" s="58"/>
      <c r="F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  <c r="Q2004" s="58"/>
      <c r="R2004" s="58"/>
      <c r="S2004" s="58"/>
      <c r="T2004" s="58"/>
      <c r="U2004" s="58"/>
      <c r="V2004" s="58"/>
      <c r="W2004" s="58"/>
      <c r="X2004" s="58"/>
      <c r="Y2004" s="58"/>
      <c r="Z2004" s="58"/>
      <c r="AA2004" s="38"/>
      <c r="AB2004" s="38"/>
      <c r="AC2004" s="58"/>
      <c r="AD2004" s="58"/>
      <c r="AE2004" s="58"/>
      <c r="AF2004" s="58"/>
      <c r="AG2004" s="58"/>
      <c r="AH2004" s="58"/>
      <c r="AI2004" s="58"/>
      <c r="AJ2004" s="58"/>
      <c r="AK2004" s="58"/>
      <c r="AL2004" s="58"/>
      <c r="AM2004" s="58"/>
      <c r="AN2004" s="58"/>
      <c r="AO2004" s="58"/>
      <c r="AP2004" s="58"/>
      <c r="AQ2004" s="58"/>
      <c r="AR2004" s="58"/>
      <c r="AS2004" s="58"/>
      <c r="AT2004" s="58"/>
      <c r="AU2004" s="58"/>
      <c r="AV2004" s="58"/>
      <c r="AW2004" s="58"/>
    </row>
    <row r="2005" spans="2:49">
      <c r="B2005" s="58"/>
      <c r="C2005" s="58"/>
      <c r="D2005" s="58"/>
      <c r="E2005" s="58"/>
      <c r="F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  <c r="Q2005" s="58"/>
      <c r="R2005" s="58"/>
      <c r="S2005" s="58"/>
      <c r="T2005" s="58"/>
      <c r="U2005" s="58"/>
      <c r="V2005" s="58"/>
      <c r="W2005" s="58"/>
      <c r="X2005" s="58"/>
      <c r="Y2005" s="58"/>
      <c r="Z2005" s="58"/>
      <c r="AA2005" s="38"/>
      <c r="AB2005" s="38"/>
      <c r="AC2005" s="58"/>
      <c r="AD2005" s="58"/>
      <c r="AE2005" s="58"/>
      <c r="AF2005" s="58"/>
      <c r="AG2005" s="58"/>
      <c r="AH2005" s="58"/>
      <c r="AI2005" s="58"/>
      <c r="AJ2005" s="58"/>
      <c r="AK2005" s="58"/>
      <c r="AL2005" s="58"/>
      <c r="AM2005" s="58"/>
      <c r="AN2005" s="58"/>
      <c r="AO2005" s="58"/>
      <c r="AP2005" s="58"/>
      <c r="AQ2005" s="58"/>
      <c r="AR2005" s="58"/>
      <c r="AS2005" s="58"/>
      <c r="AT2005" s="58"/>
      <c r="AU2005" s="58"/>
      <c r="AV2005" s="58"/>
      <c r="AW2005" s="58"/>
    </row>
    <row r="2006" spans="2:49">
      <c r="B2006" s="58"/>
      <c r="C2006" s="58"/>
      <c r="D2006" s="58"/>
      <c r="E2006" s="58"/>
      <c r="F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  <c r="Q2006" s="58"/>
      <c r="R2006" s="58"/>
      <c r="S2006" s="58"/>
      <c r="T2006" s="58"/>
      <c r="U2006" s="58"/>
      <c r="V2006" s="58"/>
      <c r="W2006" s="58"/>
      <c r="X2006" s="58"/>
      <c r="Y2006" s="58"/>
      <c r="Z2006" s="58"/>
      <c r="AA2006" s="38"/>
      <c r="AB2006" s="38"/>
      <c r="AC2006" s="58"/>
      <c r="AD2006" s="58"/>
      <c r="AE2006" s="58"/>
      <c r="AF2006" s="58"/>
      <c r="AG2006" s="58"/>
      <c r="AH2006" s="58"/>
      <c r="AI2006" s="58"/>
      <c r="AJ2006" s="58"/>
      <c r="AK2006" s="58"/>
      <c r="AL2006" s="58"/>
      <c r="AM2006" s="58"/>
      <c r="AN2006" s="58"/>
      <c r="AO2006" s="58"/>
      <c r="AP2006" s="58"/>
      <c r="AQ2006" s="58"/>
      <c r="AR2006" s="58"/>
      <c r="AS2006" s="58"/>
      <c r="AT2006" s="58"/>
      <c r="AU2006" s="58"/>
      <c r="AV2006" s="58"/>
      <c r="AW2006" s="58"/>
    </row>
    <row r="2007" spans="2:49">
      <c r="B2007" s="58"/>
      <c r="C2007" s="58"/>
      <c r="D2007" s="58"/>
      <c r="E2007" s="58"/>
      <c r="F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  <c r="Q2007" s="58"/>
      <c r="R2007" s="58"/>
      <c r="S2007" s="58"/>
      <c r="T2007" s="58"/>
      <c r="U2007" s="58"/>
      <c r="V2007" s="58"/>
      <c r="W2007" s="58"/>
      <c r="X2007" s="58"/>
      <c r="Y2007" s="58"/>
      <c r="Z2007" s="58"/>
      <c r="AA2007" s="38"/>
      <c r="AB2007" s="38"/>
      <c r="AC2007" s="58"/>
      <c r="AD2007" s="58"/>
      <c r="AE2007" s="58"/>
      <c r="AF2007" s="58"/>
      <c r="AG2007" s="58"/>
      <c r="AH2007" s="58"/>
      <c r="AI2007" s="58"/>
      <c r="AJ2007" s="58"/>
      <c r="AK2007" s="58"/>
      <c r="AL2007" s="58"/>
      <c r="AM2007" s="58"/>
      <c r="AN2007" s="58"/>
      <c r="AO2007" s="58"/>
      <c r="AP2007" s="58"/>
      <c r="AQ2007" s="58"/>
      <c r="AR2007" s="58"/>
      <c r="AS2007" s="58"/>
      <c r="AT2007" s="58"/>
      <c r="AU2007" s="58"/>
      <c r="AV2007" s="58"/>
      <c r="AW2007" s="58"/>
    </row>
    <row r="2008" spans="2:49">
      <c r="B2008" s="58"/>
      <c r="C2008" s="58"/>
      <c r="D2008" s="58"/>
      <c r="E2008" s="58"/>
      <c r="F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  <c r="Q2008" s="58"/>
      <c r="R2008" s="58"/>
      <c r="S2008" s="58"/>
      <c r="T2008" s="58"/>
      <c r="U2008" s="58"/>
      <c r="V2008" s="58"/>
      <c r="W2008" s="58"/>
      <c r="X2008" s="58"/>
      <c r="Y2008" s="58"/>
      <c r="Z2008" s="58"/>
      <c r="AA2008" s="38"/>
      <c r="AB2008" s="38"/>
      <c r="AC2008" s="58"/>
      <c r="AD2008" s="58"/>
      <c r="AE2008" s="58"/>
      <c r="AF2008" s="58"/>
      <c r="AG2008" s="58"/>
      <c r="AH2008" s="58"/>
      <c r="AI2008" s="58"/>
      <c r="AJ2008" s="58"/>
      <c r="AK2008" s="58"/>
      <c r="AL2008" s="58"/>
      <c r="AM2008" s="58"/>
      <c r="AN2008" s="58"/>
      <c r="AO2008" s="58"/>
      <c r="AP2008" s="58"/>
      <c r="AQ2008" s="58"/>
      <c r="AR2008" s="58"/>
      <c r="AS2008" s="58"/>
      <c r="AT2008" s="58"/>
      <c r="AU2008" s="58"/>
      <c r="AV2008" s="58"/>
      <c r="AW2008" s="58"/>
    </row>
    <row r="2009" spans="2:49">
      <c r="B2009" s="58"/>
      <c r="C2009" s="58"/>
      <c r="D2009" s="58"/>
      <c r="E2009" s="58"/>
      <c r="F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  <c r="Q2009" s="58"/>
      <c r="R2009" s="58"/>
      <c r="S2009" s="58"/>
      <c r="T2009" s="58"/>
      <c r="U2009" s="58"/>
      <c r="V2009" s="58"/>
      <c r="W2009" s="58"/>
      <c r="X2009" s="58"/>
      <c r="Y2009" s="58"/>
      <c r="Z2009" s="58"/>
      <c r="AA2009" s="38"/>
      <c r="AB2009" s="38"/>
      <c r="AC2009" s="58"/>
      <c r="AD2009" s="58"/>
      <c r="AE2009" s="58"/>
      <c r="AF2009" s="58"/>
      <c r="AG2009" s="58"/>
      <c r="AH2009" s="58"/>
      <c r="AI2009" s="58"/>
      <c r="AJ2009" s="58"/>
      <c r="AK2009" s="58"/>
      <c r="AL2009" s="58"/>
      <c r="AM2009" s="58"/>
      <c r="AN2009" s="58"/>
      <c r="AO2009" s="58"/>
      <c r="AP2009" s="58"/>
      <c r="AQ2009" s="58"/>
      <c r="AR2009" s="58"/>
      <c r="AS2009" s="58"/>
      <c r="AT2009" s="58"/>
      <c r="AU2009" s="58"/>
      <c r="AV2009" s="58"/>
      <c r="AW2009" s="58"/>
    </row>
    <row r="2010" spans="2:49">
      <c r="B2010" s="58"/>
      <c r="C2010" s="58"/>
      <c r="D2010" s="58"/>
      <c r="E2010" s="58"/>
      <c r="F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  <c r="Q2010" s="58"/>
      <c r="R2010" s="58"/>
      <c r="S2010" s="58"/>
      <c r="T2010" s="58"/>
      <c r="U2010" s="58"/>
      <c r="V2010" s="58"/>
      <c r="W2010" s="58"/>
      <c r="X2010" s="58"/>
      <c r="Y2010" s="58"/>
      <c r="Z2010" s="58"/>
      <c r="AA2010" s="38"/>
      <c r="AB2010" s="38"/>
      <c r="AC2010" s="58"/>
      <c r="AD2010" s="58"/>
      <c r="AE2010" s="58"/>
      <c r="AF2010" s="58"/>
      <c r="AG2010" s="58"/>
      <c r="AH2010" s="58"/>
      <c r="AI2010" s="58"/>
      <c r="AJ2010" s="58"/>
      <c r="AK2010" s="58"/>
      <c r="AL2010" s="58"/>
      <c r="AM2010" s="58"/>
      <c r="AN2010" s="58"/>
      <c r="AO2010" s="58"/>
      <c r="AP2010" s="58"/>
      <c r="AQ2010" s="58"/>
      <c r="AR2010" s="58"/>
      <c r="AS2010" s="58"/>
      <c r="AT2010" s="58"/>
      <c r="AU2010" s="58"/>
      <c r="AV2010" s="58"/>
      <c r="AW2010" s="58"/>
    </row>
    <row r="2011" spans="2:49">
      <c r="B2011" s="58"/>
      <c r="C2011" s="58"/>
      <c r="D2011" s="58"/>
      <c r="E2011" s="58"/>
      <c r="F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  <c r="Q2011" s="58"/>
      <c r="R2011" s="58"/>
      <c r="S2011" s="58"/>
      <c r="T2011" s="58"/>
      <c r="U2011" s="58"/>
      <c r="V2011" s="58"/>
      <c r="W2011" s="58"/>
      <c r="X2011" s="58"/>
      <c r="Y2011" s="58"/>
      <c r="Z2011" s="58"/>
      <c r="AA2011" s="38"/>
      <c r="AB2011" s="38"/>
      <c r="AC2011" s="58"/>
      <c r="AD2011" s="58"/>
      <c r="AE2011" s="58"/>
      <c r="AF2011" s="58"/>
      <c r="AG2011" s="58"/>
      <c r="AH2011" s="58"/>
      <c r="AI2011" s="58"/>
      <c r="AJ2011" s="58"/>
      <c r="AK2011" s="58"/>
      <c r="AL2011" s="58"/>
      <c r="AM2011" s="58"/>
      <c r="AN2011" s="58"/>
      <c r="AO2011" s="58"/>
      <c r="AP2011" s="58"/>
      <c r="AQ2011" s="58"/>
      <c r="AR2011" s="58"/>
      <c r="AS2011" s="58"/>
      <c r="AT2011" s="58"/>
      <c r="AU2011" s="58"/>
      <c r="AV2011" s="58"/>
      <c r="AW2011" s="58"/>
    </row>
    <row r="2012" spans="2:49">
      <c r="B2012" s="58"/>
      <c r="C2012" s="58"/>
      <c r="D2012" s="58"/>
      <c r="E2012" s="58"/>
      <c r="F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  <c r="Q2012" s="58"/>
      <c r="R2012" s="58"/>
      <c r="S2012" s="58"/>
      <c r="T2012" s="58"/>
      <c r="U2012" s="58"/>
      <c r="V2012" s="58"/>
      <c r="W2012" s="58"/>
      <c r="X2012" s="58"/>
      <c r="Y2012" s="58"/>
      <c r="Z2012" s="58"/>
      <c r="AA2012" s="38"/>
      <c r="AB2012" s="38"/>
      <c r="AC2012" s="58"/>
      <c r="AD2012" s="58"/>
      <c r="AE2012" s="58"/>
      <c r="AF2012" s="58"/>
      <c r="AG2012" s="58"/>
      <c r="AH2012" s="58"/>
      <c r="AI2012" s="58"/>
      <c r="AJ2012" s="58"/>
      <c r="AK2012" s="58"/>
      <c r="AL2012" s="58"/>
      <c r="AM2012" s="58"/>
      <c r="AN2012" s="58"/>
      <c r="AO2012" s="58"/>
      <c r="AP2012" s="58"/>
      <c r="AQ2012" s="58"/>
      <c r="AR2012" s="58"/>
      <c r="AS2012" s="58"/>
      <c r="AT2012" s="58"/>
      <c r="AU2012" s="58"/>
      <c r="AV2012" s="58"/>
      <c r="AW2012" s="58"/>
    </row>
    <row r="2013" spans="2:49">
      <c r="B2013" s="58"/>
      <c r="C2013" s="58"/>
      <c r="D2013" s="58"/>
      <c r="E2013" s="58"/>
      <c r="F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  <c r="Q2013" s="58"/>
      <c r="R2013" s="58"/>
      <c r="S2013" s="58"/>
      <c r="T2013" s="58"/>
      <c r="U2013" s="58"/>
      <c r="V2013" s="58"/>
      <c r="W2013" s="58"/>
      <c r="X2013" s="58"/>
      <c r="Y2013" s="58"/>
      <c r="Z2013" s="58"/>
      <c r="AA2013" s="38"/>
      <c r="AB2013" s="38"/>
      <c r="AC2013" s="58"/>
      <c r="AD2013" s="58"/>
      <c r="AE2013" s="58"/>
      <c r="AF2013" s="58"/>
      <c r="AG2013" s="58"/>
      <c r="AH2013" s="58"/>
      <c r="AI2013" s="58"/>
      <c r="AJ2013" s="58"/>
      <c r="AK2013" s="58"/>
      <c r="AL2013" s="58"/>
      <c r="AM2013" s="58"/>
      <c r="AN2013" s="58"/>
      <c r="AO2013" s="58"/>
      <c r="AP2013" s="58"/>
      <c r="AQ2013" s="58"/>
      <c r="AR2013" s="58"/>
      <c r="AS2013" s="58"/>
      <c r="AT2013" s="58"/>
      <c r="AU2013" s="58"/>
      <c r="AV2013" s="58"/>
      <c r="AW2013" s="58"/>
    </row>
    <row r="2014" spans="2:49">
      <c r="B2014" s="58"/>
      <c r="C2014" s="58"/>
      <c r="D2014" s="58"/>
      <c r="E2014" s="58"/>
      <c r="F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  <c r="Q2014" s="58"/>
      <c r="R2014" s="58"/>
      <c r="S2014" s="58"/>
      <c r="T2014" s="58"/>
      <c r="U2014" s="58"/>
      <c r="V2014" s="58"/>
      <c r="W2014" s="58"/>
      <c r="X2014" s="58"/>
      <c r="Y2014" s="58"/>
      <c r="Z2014" s="58"/>
      <c r="AA2014" s="38"/>
      <c r="AB2014" s="38"/>
      <c r="AC2014" s="58"/>
      <c r="AD2014" s="58"/>
      <c r="AE2014" s="58"/>
      <c r="AF2014" s="58"/>
      <c r="AG2014" s="58"/>
      <c r="AH2014" s="58"/>
      <c r="AI2014" s="58"/>
      <c r="AJ2014" s="58"/>
      <c r="AK2014" s="58"/>
      <c r="AL2014" s="58"/>
      <c r="AM2014" s="58"/>
      <c r="AN2014" s="58"/>
      <c r="AO2014" s="58"/>
      <c r="AP2014" s="58"/>
      <c r="AQ2014" s="58"/>
      <c r="AR2014" s="58"/>
      <c r="AS2014" s="58"/>
      <c r="AT2014" s="58"/>
      <c r="AU2014" s="58"/>
      <c r="AV2014" s="58"/>
      <c r="AW2014" s="58"/>
    </row>
    <row r="2015" spans="2:49">
      <c r="B2015" s="58"/>
      <c r="C2015" s="58"/>
      <c r="D2015" s="58"/>
      <c r="E2015" s="58"/>
      <c r="F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  <c r="Q2015" s="58"/>
      <c r="R2015" s="58"/>
      <c r="S2015" s="58"/>
      <c r="T2015" s="58"/>
      <c r="U2015" s="58"/>
      <c r="V2015" s="58"/>
      <c r="W2015" s="58"/>
      <c r="X2015" s="58"/>
      <c r="Y2015" s="58"/>
      <c r="Z2015" s="58"/>
      <c r="AA2015" s="38"/>
      <c r="AB2015" s="38"/>
      <c r="AC2015" s="58"/>
      <c r="AD2015" s="58"/>
      <c r="AE2015" s="58"/>
      <c r="AF2015" s="58"/>
      <c r="AG2015" s="58"/>
      <c r="AH2015" s="58"/>
      <c r="AI2015" s="58"/>
      <c r="AJ2015" s="58"/>
      <c r="AK2015" s="58"/>
      <c r="AL2015" s="58"/>
      <c r="AM2015" s="58"/>
      <c r="AN2015" s="58"/>
      <c r="AO2015" s="58"/>
      <c r="AP2015" s="58"/>
      <c r="AQ2015" s="58"/>
      <c r="AR2015" s="58"/>
      <c r="AS2015" s="58"/>
      <c r="AT2015" s="58"/>
      <c r="AU2015" s="58"/>
      <c r="AV2015" s="58"/>
      <c r="AW2015" s="58"/>
    </row>
    <row r="2016" spans="2:49">
      <c r="B2016" s="58"/>
      <c r="C2016" s="58"/>
      <c r="D2016" s="58"/>
      <c r="E2016" s="58"/>
      <c r="F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  <c r="Q2016" s="58"/>
      <c r="R2016" s="58"/>
      <c r="S2016" s="58"/>
      <c r="T2016" s="58"/>
      <c r="U2016" s="58"/>
      <c r="V2016" s="58"/>
      <c r="W2016" s="58"/>
      <c r="X2016" s="58"/>
      <c r="Y2016" s="58"/>
      <c r="Z2016" s="58"/>
      <c r="AA2016" s="38"/>
      <c r="AB2016" s="38"/>
      <c r="AC2016" s="58"/>
      <c r="AD2016" s="58"/>
      <c r="AE2016" s="58"/>
      <c r="AF2016" s="58"/>
      <c r="AG2016" s="58"/>
      <c r="AH2016" s="58"/>
      <c r="AI2016" s="58"/>
      <c r="AJ2016" s="58"/>
      <c r="AK2016" s="58"/>
      <c r="AL2016" s="58"/>
      <c r="AM2016" s="58"/>
      <c r="AN2016" s="58"/>
      <c r="AO2016" s="58"/>
      <c r="AP2016" s="58"/>
      <c r="AQ2016" s="58"/>
      <c r="AR2016" s="58"/>
      <c r="AS2016" s="58"/>
      <c r="AT2016" s="58"/>
      <c r="AU2016" s="58"/>
      <c r="AV2016" s="58"/>
      <c r="AW2016" s="58"/>
    </row>
    <row r="2017" spans="2:49">
      <c r="B2017" s="58"/>
      <c r="C2017" s="58"/>
      <c r="D2017" s="58"/>
      <c r="E2017" s="58"/>
      <c r="F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  <c r="Q2017" s="58"/>
      <c r="R2017" s="58"/>
      <c r="S2017" s="58"/>
      <c r="T2017" s="58"/>
      <c r="U2017" s="58"/>
      <c r="V2017" s="58"/>
      <c r="W2017" s="58"/>
      <c r="X2017" s="58"/>
      <c r="Y2017" s="58"/>
      <c r="Z2017" s="58"/>
      <c r="AA2017" s="38"/>
      <c r="AB2017" s="38"/>
      <c r="AC2017" s="58"/>
      <c r="AD2017" s="58"/>
      <c r="AE2017" s="58"/>
      <c r="AF2017" s="58"/>
      <c r="AG2017" s="58"/>
      <c r="AH2017" s="58"/>
      <c r="AI2017" s="58"/>
      <c r="AJ2017" s="58"/>
      <c r="AK2017" s="58"/>
      <c r="AL2017" s="58"/>
      <c r="AM2017" s="58"/>
      <c r="AN2017" s="58"/>
      <c r="AO2017" s="58"/>
      <c r="AP2017" s="58"/>
      <c r="AQ2017" s="58"/>
      <c r="AR2017" s="58"/>
      <c r="AS2017" s="58"/>
      <c r="AT2017" s="58"/>
      <c r="AU2017" s="58"/>
      <c r="AV2017" s="58"/>
      <c r="AW2017" s="58"/>
    </row>
    <row r="2018" spans="2:49">
      <c r="B2018" s="58"/>
      <c r="C2018" s="58"/>
      <c r="D2018" s="58"/>
      <c r="E2018" s="58"/>
      <c r="F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  <c r="Q2018" s="58"/>
      <c r="R2018" s="58"/>
      <c r="S2018" s="58"/>
      <c r="T2018" s="58"/>
      <c r="U2018" s="58"/>
      <c r="V2018" s="58"/>
      <c r="W2018" s="58"/>
      <c r="X2018" s="58"/>
      <c r="Y2018" s="58"/>
      <c r="Z2018" s="58"/>
      <c r="AA2018" s="38"/>
      <c r="AB2018" s="38"/>
      <c r="AC2018" s="58"/>
      <c r="AD2018" s="58"/>
      <c r="AE2018" s="58"/>
      <c r="AF2018" s="58"/>
      <c r="AG2018" s="58"/>
      <c r="AH2018" s="58"/>
      <c r="AI2018" s="58"/>
      <c r="AJ2018" s="58"/>
      <c r="AK2018" s="58"/>
      <c r="AL2018" s="58"/>
      <c r="AM2018" s="58"/>
      <c r="AN2018" s="58"/>
      <c r="AO2018" s="58"/>
      <c r="AP2018" s="58"/>
      <c r="AQ2018" s="58"/>
      <c r="AR2018" s="58"/>
      <c r="AS2018" s="58"/>
      <c r="AT2018" s="58"/>
      <c r="AU2018" s="58"/>
      <c r="AV2018" s="58"/>
      <c r="AW2018" s="58"/>
    </row>
    <row r="2019" spans="2:49">
      <c r="B2019" s="58"/>
      <c r="C2019" s="58"/>
      <c r="D2019" s="58"/>
      <c r="E2019" s="58"/>
      <c r="F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  <c r="Q2019" s="58"/>
      <c r="R2019" s="58"/>
      <c r="S2019" s="58"/>
      <c r="T2019" s="58"/>
      <c r="U2019" s="58"/>
      <c r="V2019" s="58"/>
      <c r="W2019" s="58"/>
      <c r="X2019" s="58"/>
      <c r="Y2019" s="58"/>
      <c r="Z2019" s="58"/>
      <c r="AA2019" s="38"/>
      <c r="AB2019" s="38"/>
      <c r="AC2019" s="58"/>
      <c r="AD2019" s="58"/>
      <c r="AE2019" s="58"/>
      <c r="AF2019" s="58"/>
      <c r="AG2019" s="58"/>
      <c r="AH2019" s="58"/>
      <c r="AI2019" s="58"/>
      <c r="AJ2019" s="58"/>
      <c r="AK2019" s="58"/>
      <c r="AL2019" s="58"/>
      <c r="AM2019" s="58"/>
      <c r="AN2019" s="58"/>
      <c r="AO2019" s="58"/>
      <c r="AP2019" s="58"/>
      <c r="AQ2019" s="58"/>
      <c r="AR2019" s="58"/>
      <c r="AS2019" s="58"/>
      <c r="AT2019" s="58"/>
      <c r="AU2019" s="58"/>
      <c r="AV2019" s="58"/>
      <c r="AW2019" s="58"/>
    </row>
    <row r="2020" spans="2:49">
      <c r="B2020" s="58"/>
      <c r="C2020" s="58"/>
      <c r="D2020" s="58"/>
      <c r="E2020" s="58"/>
      <c r="F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  <c r="Q2020" s="58"/>
      <c r="R2020" s="58"/>
      <c r="S2020" s="58"/>
      <c r="T2020" s="58"/>
      <c r="U2020" s="58"/>
      <c r="V2020" s="58"/>
      <c r="W2020" s="58"/>
      <c r="X2020" s="58"/>
      <c r="Y2020" s="58"/>
      <c r="Z2020" s="58"/>
      <c r="AA2020" s="38"/>
      <c r="AB2020" s="38"/>
      <c r="AC2020" s="58"/>
      <c r="AD2020" s="58"/>
      <c r="AE2020" s="58"/>
      <c r="AF2020" s="58"/>
      <c r="AG2020" s="58"/>
      <c r="AH2020" s="58"/>
      <c r="AI2020" s="58"/>
      <c r="AJ2020" s="58"/>
      <c r="AK2020" s="58"/>
      <c r="AL2020" s="58"/>
      <c r="AM2020" s="58"/>
      <c r="AN2020" s="58"/>
      <c r="AO2020" s="58"/>
      <c r="AP2020" s="58"/>
      <c r="AQ2020" s="58"/>
      <c r="AR2020" s="58"/>
      <c r="AS2020" s="58"/>
      <c r="AT2020" s="58"/>
      <c r="AU2020" s="58"/>
      <c r="AV2020" s="58"/>
      <c r="AW2020" s="58"/>
    </row>
    <row r="2021" spans="2:49">
      <c r="B2021" s="58"/>
      <c r="C2021" s="58"/>
      <c r="D2021" s="58"/>
      <c r="E2021" s="58"/>
      <c r="F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  <c r="Q2021" s="58"/>
      <c r="R2021" s="58"/>
      <c r="S2021" s="58"/>
      <c r="T2021" s="58"/>
      <c r="U2021" s="58"/>
      <c r="V2021" s="58"/>
      <c r="W2021" s="58"/>
      <c r="X2021" s="58"/>
      <c r="Y2021" s="58"/>
      <c r="Z2021" s="58"/>
      <c r="AA2021" s="38"/>
      <c r="AB2021" s="38"/>
      <c r="AC2021" s="58"/>
      <c r="AD2021" s="58"/>
      <c r="AE2021" s="58"/>
      <c r="AF2021" s="58"/>
      <c r="AG2021" s="58"/>
      <c r="AH2021" s="58"/>
      <c r="AI2021" s="58"/>
      <c r="AJ2021" s="58"/>
      <c r="AK2021" s="58"/>
      <c r="AL2021" s="58"/>
      <c r="AM2021" s="58"/>
      <c r="AN2021" s="58"/>
      <c r="AO2021" s="58"/>
      <c r="AP2021" s="58"/>
      <c r="AQ2021" s="58"/>
      <c r="AR2021" s="58"/>
      <c r="AS2021" s="58"/>
      <c r="AT2021" s="58"/>
      <c r="AU2021" s="58"/>
      <c r="AV2021" s="58"/>
      <c r="AW2021" s="58"/>
    </row>
    <row r="2022" spans="2:49">
      <c r="B2022" s="58"/>
      <c r="C2022" s="58"/>
      <c r="D2022" s="58"/>
      <c r="E2022" s="58"/>
      <c r="F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  <c r="Q2022" s="58"/>
      <c r="R2022" s="58"/>
      <c r="S2022" s="58"/>
      <c r="T2022" s="58"/>
      <c r="U2022" s="58"/>
      <c r="V2022" s="58"/>
      <c r="W2022" s="58"/>
      <c r="X2022" s="58"/>
      <c r="Y2022" s="58"/>
      <c r="Z2022" s="58"/>
      <c r="AA2022" s="38"/>
      <c r="AB2022" s="38"/>
      <c r="AC2022" s="58"/>
      <c r="AD2022" s="58"/>
      <c r="AE2022" s="58"/>
      <c r="AF2022" s="58"/>
      <c r="AG2022" s="58"/>
      <c r="AH2022" s="58"/>
      <c r="AI2022" s="58"/>
      <c r="AJ2022" s="58"/>
      <c r="AK2022" s="58"/>
      <c r="AL2022" s="58"/>
      <c r="AM2022" s="58"/>
      <c r="AN2022" s="58"/>
      <c r="AO2022" s="58"/>
      <c r="AP2022" s="58"/>
      <c r="AQ2022" s="58"/>
      <c r="AR2022" s="58"/>
      <c r="AS2022" s="58"/>
      <c r="AT2022" s="58"/>
      <c r="AU2022" s="58"/>
      <c r="AV2022" s="58"/>
      <c r="AW2022" s="58"/>
    </row>
    <row r="2023" spans="2:49">
      <c r="B2023" s="58"/>
      <c r="C2023" s="58"/>
      <c r="D2023" s="58"/>
      <c r="E2023" s="58"/>
      <c r="F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  <c r="Q2023" s="58"/>
      <c r="R2023" s="58"/>
      <c r="S2023" s="58"/>
      <c r="T2023" s="58"/>
      <c r="U2023" s="58"/>
      <c r="V2023" s="58"/>
      <c r="W2023" s="58"/>
      <c r="X2023" s="58"/>
      <c r="Y2023" s="58"/>
      <c r="Z2023" s="58"/>
      <c r="AA2023" s="38"/>
      <c r="AB2023" s="38"/>
      <c r="AC2023" s="58"/>
      <c r="AD2023" s="58"/>
      <c r="AE2023" s="58"/>
      <c r="AF2023" s="58"/>
      <c r="AG2023" s="58"/>
      <c r="AH2023" s="58"/>
      <c r="AI2023" s="58"/>
      <c r="AJ2023" s="58"/>
      <c r="AK2023" s="58"/>
      <c r="AL2023" s="58"/>
      <c r="AM2023" s="58"/>
      <c r="AN2023" s="58"/>
      <c r="AO2023" s="58"/>
      <c r="AP2023" s="58"/>
      <c r="AQ2023" s="58"/>
      <c r="AR2023" s="58"/>
      <c r="AS2023" s="58"/>
      <c r="AT2023" s="58"/>
      <c r="AU2023" s="58"/>
      <c r="AV2023" s="58"/>
      <c r="AW2023" s="58"/>
    </row>
    <row r="2024" spans="2:49">
      <c r="B2024" s="58"/>
      <c r="C2024" s="58"/>
      <c r="D2024" s="58"/>
      <c r="E2024" s="58"/>
      <c r="F2024" s="58"/>
      <c r="G2024" s="58"/>
      <c r="H2024" s="58"/>
      <c r="I2024" s="58"/>
      <c r="J2024" s="58"/>
      <c r="K2024" s="58"/>
      <c r="L2024" s="58"/>
      <c r="M2024" s="58"/>
      <c r="N2024" s="58"/>
      <c r="O2024" s="58"/>
      <c r="P2024" s="58"/>
      <c r="Q2024" s="58"/>
      <c r="R2024" s="58"/>
      <c r="S2024" s="58"/>
      <c r="T2024" s="58"/>
      <c r="U2024" s="58"/>
      <c r="V2024" s="58"/>
      <c r="W2024" s="58"/>
      <c r="X2024" s="58"/>
      <c r="Y2024" s="58"/>
      <c r="Z2024" s="58"/>
      <c r="AA2024" s="38"/>
      <c r="AB2024" s="38"/>
      <c r="AC2024" s="58"/>
      <c r="AD2024" s="58"/>
      <c r="AE2024" s="58"/>
      <c r="AF2024" s="58"/>
      <c r="AG2024" s="58"/>
      <c r="AH2024" s="58"/>
      <c r="AI2024" s="58"/>
      <c r="AJ2024" s="58"/>
      <c r="AK2024" s="58"/>
      <c r="AL2024" s="58"/>
      <c r="AM2024" s="58"/>
      <c r="AN2024" s="58"/>
      <c r="AO2024" s="58"/>
      <c r="AP2024" s="58"/>
      <c r="AQ2024" s="58"/>
      <c r="AR2024" s="58"/>
      <c r="AS2024" s="58"/>
      <c r="AT2024" s="58"/>
      <c r="AU2024" s="58"/>
      <c r="AV2024" s="58"/>
      <c r="AW2024" s="58"/>
    </row>
    <row r="2025" spans="2:49">
      <c r="B2025" s="58"/>
      <c r="C2025" s="58"/>
      <c r="D2025" s="58"/>
      <c r="E2025" s="58"/>
      <c r="F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  <c r="Q2025" s="58"/>
      <c r="R2025" s="58"/>
      <c r="S2025" s="58"/>
      <c r="T2025" s="58"/>
      <c r="U2025" s="58"/>
      <c r="V2025" s="58"/>
      <c r="W2025" s="58"/>
      <c r="X2025" s="58"/>
      <c r="Y2025" s="58"/>
      <c r="Z2025" s="58"/>
      <c r="AA2025" s="38"/>
      <c r="AB2025" s="38"/>
      <c r="AC2025" s="58"/>
      <c r="AD2025" s="58"/>
      <c r="AE2025" s="58"/>
      <c r="AF2025" s="58"/>
      <c r="AG2025" s="58"/>
      <c r="AH2025" s="58"/>
      <c r="AI2025" s="58"/>
      <c r="AJ2025" s="58"/>
      <c r="AK2025" s="58"/>
      <c r="AL2025" s="58"/>
      <c r="AM2025" s="58"/>
      <c r="AN2025" s="58"/>
      <c r="AO2025" s="58"/>
      <c r="AP2025" s="58"/>
      <c r="AQ2025" s="58"/>
      <c r="AR2025" s="58"/>
      <c r="AS2025" s="58"/>
      <c r="AT2025" s="58"/>
      <c r="AU2025" s="58"/>
      <c r="AV2025" s="58"/>
      <c r="AW2025" s="58"/>
    </row>
    <row r="2026" spans="2:49">
      <c r="B2026" s="58"/>
      <c r="C2026" s="58"/>
      <c r="D2026" s="58"/>
      <c r="E2026" s="58"/>
      <c r="F2026" s="58"/>
      <c r="G2026" s="58"/>
      <c r="H2026" s="58"/>
      <c r="I2026" s="58"/>
      <c r="J2026" s="58"/>
      <c r="K2026" s="58"/>
      <c r="L2026" s="58"/>
      <c r="M2026" s="58"/>
      <c r="N2026" s="58"/>
      <c r="O2026" s="58"/>
      <c r="P2026" s="58"/>
      <c r="Q2026" s="58"/>
      <c r="R2026" s="58"/>
      <c r="S2026" s="58"/>
      <c r="T2026" s="58"/>
      <c r="U2026" s="58"/>
      <c r="V2026" s="58"/>
      <c r="W2026" s="58"/>
      <c r="X2026" s="58"/>
      <c r="Y2026" s="58"/>
      <c r="Z2026" s="58"/>
      <c r="AA2026" s="38"/>
      <c r="AB2026" s="38"/>
      <c r="AC2026" s="58"/>
      <c r="AD2026" s="58"/>
      <c r="AE2026" s="58"/>
      <c r="AF2026" s="58"/>
      <c r="AG2026" s="58"/>
      <c r="AH2026" s="58"/>
      <c r="AI2026" s="58"/>
      <c r="AJ2026" s="58"/>
      <c r="AK2026" s="58"/>
      <c r="AL2026" s="58"/>
      <c r="AM2026" s="58"/>
      <c r="AN2026" s="58"/>
      <c r="AO2026" s="58"/>
      <c r="AP2026" s="58"/>
      <c r="AQ2026" s="58"/>
      <c r="AR2026" s="58"/>
      <c r="AS2026" s="58"/>
      <c r="AT2026" s="58"/>
      <c r="AU2026" s="58"/>
      <c r="AV2026" s="58"/>
      <c r="AW2026" s="58"/>
    </row>
    <row r="2027" spans="2:49">
      <c r="B2027" s="58"/>
      <c r="C2027" s="58"/>
      <c r="D2027" s="58"/>
      <c r="E2027" s="58"/>
      <c r="F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  <c r="Q2027" s="58"/>
      <c r="R2027" s="58"/>
      <c r="S2027" s="58"/>
      <c r="T2027" s="58"/>
      <c r="U2027" s="58"/>
      <c r="V2027" s="58"/>
      <c r="W2027" s="58"/>
      <c r="X2027" s="58"/>
      <c r="Y2027" s="58"/>
      <c r="Z2027" s="58"/>
      <c r="AA2027" s="38"/>
      <c r="AB2027" s="38"/>
      <c r="AC2027" s="58"/>
      <c r="AD2027" s="58"/>
      <c r="AE2027" s="58"/>
      <c r="AF2027" s="58"/>
      <c r="AG2027" s="58"/>
      <c r="AH2027" s="58"/>
      <c r="AI2027" s="58"/>
      <c r="AJ2027" s="58"/>
      <c r="AK2027" s="58"/>
      <c r="AL2027" s="58"/>
      <c r="AM2027" s="58"/>
      <c r="AN2027" s="58"/>
      <c r="AO2027" s="58"/>
      <c r="AP2027" s="58"/>
      <c r="AQ2027" s="58"/>
      <c r="AR2027" s="58"/>
      <c r="AS2027" s="58"/>
      <c r="AT2027" s="58"/>
      <c r="AU2027" s="58"/>
      <c r="AV2027" s="58"/>
      <c r="AW2027" s="58"/>
    </row>
    <row r="2028" spans="2:49">
      <c r="B2028" s="58"/>
      <c r="C2028" s="58"/>
      <c r="D2028" s="58"/>
      <c r="E2028" s="58"/>
      <c r="F2028" s="58"/>
      <c r="G2028" s="58"/>
      <c r="H2028" s="58"/>
      <c r="I2028" s="58"/>
      <c r="J2028" s="58"/>
      <c r="K2028" s="58"/>
      <c r="L2028" s="58"/>
      <c r="M2028" s="58"/>
      <c r="N2028" s="58"/>
      <c r="O2028" s="58"/>
      <c r="P2028" s="58"/>
      <c r="Q2028" s="58"/>
      <c r="R2028" s="58"/>
      <c r="S2028" s="58"/>
      <c r="T2028" s="58"/>
      <c r="U2028" s="58"/>
      <c r="V2028" s="58"/>
      <c r="W2028" s="58"/>
      <c r="X2028" s="58"/>
      <c r="Y2028" s="58"/>
      <c r="Z2028" s="58"/>
      <c r="AA2028" s="38"/>
      <c r="AB2028" s="38"/>
      <c r="AC2028" s="58"/>
      <c r="AD2028" s="58"/>
      <c r="AE2028" s="58"/>
      <c r="AF2028" s="58"/>
      <c r="AG2028" s="58"/>
      <c r="AH2028" s="58"/>
      <c r="AI2028" s="58"/>
      <c r="AJ2028" s="58"/>
      <c r="AK2028" s="58"/>
      <c r="AL2028" s="58"/>
      <c r="AM2028" s="58"/>
      <c r="AN2028" s="58"/>
      <c r="AO2028" s="58"/>
      <c r="AP2028" s="58"/>
      <c r="AQ2028" s="58"/>
      <c r="AR2028" s="58"/>
      <c r="AS2028" s="58"/>
      <c r="AT2028" s="58"/>
      <c r="AU2028" s="58"/>
      <c r="AV2028" s="58"/>
      <c r="AW2028" s="58"/>
    </row>
    <row r="2029" spans="2:49">
      <c r="B2029" s="58"/>
      <c r="C2029" s="58"/>
      <c r="D2029" s="58"/>
      <c r="E2029" s="58"/>
      <c r="F2029" s="58"/>
      <c r="G2029" s="58"/>
      <c r="H2029" s="58"/>
      <c r="I2029" s="58"/>
      <c r="J2029" s="58"/>
      <c r="K2029" s="58"/>
      <c r="L2029" s="58"/>
      <c r="M2029" s="58"/>
      <c r="N2029" s="58"/>
      <c r="O2029" s="58"/>
      <c r="P2029" s="58"/>
      <c r="Q2029" s="58"/>
      <c r="R2029" s="58"/>
      <c r="S2029" s="58"/>
      <c r="T2029" s="58"/>
      <c r="U2029" s="58"/>
      <c r="V2029" s="58"/>
      <c r="W2029" s="58"/>
      <c r="X2029" s="58"/>
      <c r="Y2029" s="58"/>
      <c r="Z2029" s="58"/>
      <c r="AA2029" s="38"/>
      <c r="AB2029" s="38"/>
      <c r="AC2029" s="58"/>
      <c r="AD2029" s="58"/>
      <c r="AE2029" s="58"/>
      <c r="AF2029" s="58"/>
      <c r="AG2029" s="58"/>
      <c r="AH2029" s="58"/>
      <c r="AI2029" s="58"/>
      <c r="AJ2029" s="58"/>
      <c r="AK2029" s="58"/>
      <c r="AL2029" s="58"/>
      <c r="AM2029" s="58"/>
      <c r="AN2029" s="58"/>
      <c r="AO2029" s="58"/>
      <c r="AP2029" s="58"/>
      <c r="AQ2029" s="58"/>
      <c r="AR2029" s="58"/>
      <c r="AS2029" s="58"/>
      <c r="AT2029" s="58"/>
      <c r="AU2029" s="58"/>
      <c r="AV2029" s="58"/>
      <c r="AW2029" s="58"/>
    </row>
    <row r="2030" spans="2:49">
      <c r="B2030" s="58"/>
      <c r="C2030" s="58"/>
      <c r="D2030" s="58"/>
      <c r="E2030" s="58"/>
      <c r="F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  <c r="Q2030" s="58"/>
      <c r="R2030" s="58"/>
      <c r="S2030" s="58"/>
      <c r="T2030" s="58"/>
      <c r="U2030" s="58"/>
      <c r="V2030" s="58"/>
      <c r="W2030" s="58"/>
      <c r="X2030" s="58"/>
      <c r="Y2030" s="58"/>
      <c r="Z2030" s="58"/>
      <c r="AA2030" s="38"/>
      <c r="AB2030" s="38"/>
      <c r="AC2030" s="58"/>
      <c r="AD2030" s="58"/>
      <c r="AE2030" s="58"/>
      <c r="AF2030" s="58"/>
      <c r="AG2030" s="58"/>
      <c r="AH2030" s="58"/>
      <c r="AI2030" s="58"/>
      <c r="AJ2030" s="58"/>
      <c r="AK2030" s="58"/>
      <c r="AL2030" s="58"/>
      <c r="AM2030" s="58"/>
      <c r="AN2030" s="58"/>
      <c r="AO2030" s="58"/>
      <c r="AP2030" s="58"/>
      <c r="AQ2030" s="58"/>
      <c r="AR2030" s="58"/>
      <c r="AS2030" s="58"/>
      <c r="AT2030" s="58"/>
      <c r="AU2030" s="58"/>
      <c r="AV2030" s="58"/>
      <c r="AW2030" s="58"/>
    </row>
    <row r="2031" spans="2:49">
      <c r="B2031" s="58"/>
      <c r="C2031" s="58"/>
      <c r="D2031" s="58"/>
      <c r="E2031" s="58"/>
      <c r="F2031" s="58"/>
      <c r="G2031" s="58"/>
      <c r="H2031" s="58"/>
      <c r="I2031" s="58"/>
      <c r="J2031" s="58"/>
      <c r="K2031" s="58"/>
      <c r="L2031" s="58"/>
      <c r="M2031" s="58"/>
      <c r="N2031" s="58"/>
      <c r="O2031" s="58"/>
      <c r="P2031" s="58"/>
      <c r="Q2031" s="58"/>
      <c r="R2031" s="58"/>
      <c r="S2031" s="58"/>
      <c r="T2031" s="58"/>
      <c r="U2031" s="58"/>
      <c r="V2031" s="58"/>
      <c r="W2031" s="58"/>
      <c r="X2031" s="58"/>
      <c r="Y2031" s="58"/>
      <c r="Z2031" s="58"/>
      <c r="AA2031" s="38"/>
      <c r="AB2031" s="38"/>
      <c r="AC2031" s="58"/>
      <c r="AD2031" s="58"/>
      <c r="AE2031" s="58"/>
      <c r="AF2031" s="58"/>
      <c r="AG2031" s="58"/>
      <c r="AH2031" s="58"/>
      <c r="AI2031" s="58"/>
      <c r="AJ2031" s="58"/>
      <c r="AK2031" s="58"/>
      <c r="AL2031" s="58"/>
      <c r="AM2031" s="58"/>
      <c r="AN2031" s="58"/>
      <c r="AO2031" s="58"/>
      <c r="AP2031" s="58"/>
      <c r="AQ2031" s="58"/>
      <c r="AR2031" s="58"/>
      <c r="AS2031" s="58"/>
      <c r="AT2031" s="58"/>
      <c r="AU2031" s="58"/>
      <c r="AV2031" s="58"/>
      <c r="AW2031" s="58"/>
    </row>
    <row r="2032" spans="2:49">
      <c r="B2032" s="58"/>
      <c r="C2032" s="58"/>
      <c r="D2032" s="58"/>
      <c r="E2032" s="58"/>
      <c r="F2032" s="58"/>
      <c r="G2032" s="58"/>
      <c r="H2032" s="58"/>
      <c r="I2032" s="58"/>
      <c r="J2032" s="58"/>
      <c r="K2032" s="58"/>
      <c r="L2032" s="58"/>
      <c r="M2032" s="58"/>
      <c r="N2032" s="58"/>
      <c r="O2032" s="58"/>
      <c r="P2032" s="58"/>
      <c r="Q2032" s="58"/>
      <c r="R2032" s="58"/>
      <c r="S2032" s="58"/>
      <c r="T2032" s="58"/>
      <c r="U2032" s="58"/>
      <c r="V2032" s="58"/>
      <c r="W2032" s="58"/>
      <c r="X2032" s="58"/>
      <c r="Y2032" s="58"/>
      <c r="Z2032" s="58"/>
      <c r="AA2032" s="38"/>
      <c r="AB2032" s="38"/>
      <c r="AC2032" s="58"/>
      <c r="AD2032" s="58"/>
      <c r="AE2032" s="58"/>
      <c r="AF2032" s="58"/>
      <c r="AG2032" s="58"/>
      <c r="AH2032" s="58"/>
      <c r="AI2032" s="58"/>
      <c r="AJ2032" s="58"/>
      <c r="AK2032" s="58"/>
      <c r="AL2032" s="58"/>
      <c r="AM2032" s="58"/>
      <c r="AN2032" s="58"/>
      <c r="AO2032" s="58"/>
      <c r="AP2032" s="58"/>
      <c r="AQ2032" s="58"/>
      <c r="AR2032" s="58"/>
      <c r="AS2032" s="58"/>
      <c r="AT2032" s="58"/>
      <c r="AU2032" s="58"/>
      <c r="AV2032" s="58"/>
      <c r="AW2032" s="58"/>
    </row>
    <row r="2033" spans="2:49">
      <c r="B2033" s="58"/>
      <c r="C2033" s="58"/>
      <c r="D2033" s="58"/>
      <c r="E2033" s="58"/>
      <c r="F2033" s="58"/>
      <c r="G2033" s="58"/>
      <c r="H2033" s="58"/>
      <c r="I2033" s="58"/>
      <c r="J2033" s="58"/>
      <c r="K2033" s="58"/>
      <c r="L2033" s="58"/>
      <c r="M2033" s="58"/>
      <c r="N2033" s="58"/>
      <c r="O2033" s="58"/>
      <c r="P2033" s="58"/>
      <c r="Q2033" s="58"/>
      <c r="R2033" s="58"/>
      <c r="S2033" s="58"/>
      <c r="T2033" s="58"/>
      <c r="U2033" s="58"/>
      <c r="V2033" s="58"/>
      <c r="W2033" s="58"/>
      <c r="X2033" s="58"/>
      <c r="Y2033" s="58"/>
      <c r="Z2033" s="58"/>
      <c r="AA2033" s="38"/>
      <c r="AB2033" s="38"/>
      <c r="AC2033" s="58"/>
      <c r="AD2033" s="58"/>
      <c r="AE2033" s="58"/>
      <c r="AF2033" s="58"/>
      <c r="AG2033" s="58"/>
      <c r="AH2033" s="58"/>
      <c r="AI2033" s="58"/>
      <c r="AJ2033" s="58"/>
      <c r="AK2033" s="58"/>
      <c r="AL2033" s="58"/>
      <c r="AM2033" s="58"/>
      <c r="AN2033" s="58"/>
      <c r="AO2033" s="58"/>
      <c r="AP2033" s="58"/>
      <c r="AQ2033" s="58"/>
      <c r="AR2033" s="58"/>
      <c r="AS2033" s="58"/>
      <c r="AT2033" s="58"/>
      <c r="AU2033" s="58"/>
      <c r="AV2033" s="58"/>
      <c r="AW2033" s="58"/>
    </row>
    <row r="2034" spans="2:49">
      <c r="B2034" s="58"/>
      <c r="C2034" s="58"/>
      <c r="D2034" s="58"/>
      <c r="E2034" s="58"/>
      <c r="F2034" s="58"/>
      <c r="G2034" s="58"/>
      <c r="H2034" s="58"/>
      <c r="I2034" s="58"/>
      <c r="J2034" s="58"/>
      <c r="K2034" s="58"/>
      <c r="L2034" s="58"/>
      <c r="M2034" s="58"/>
      <c r="N2034" s="58"/>
      <c r="O2034" s="58"/>
      <c r="P2034" s="58"/>
      <c r="Q2034" s="58"/>
      <c r="R2034" s="58"/>
      <c r="S2034" s="58"/>
      <c r="T2034" s="58"/>
      <c r="U2034" s="58"/>
      <c r="V2034" s="58"/>
      <c r="W2034" s="58"/>
      <c r="X2034" s="58"/>
      <c r="Y2034" s="58"/>
      <c r="Z2034" s="58"/>
      <c r="AA2034" s="38"/>
      <c r="AB2034" s="38"/>
      <c r="AC2034" s="58"/>
      <c r="AD2034" s="58"/>
      <c r="AE2034" s="58"/>
      <c r="AF2034" s="58"/>
      <c r="AG2034" s="58"/>
      <c r="AH2034" s="58"/>
      <c r="AI2034" s="58"/>
      <c r="AJ2034" s="58"/>
      <c r="AK2034" s="58"/>
      <c r="AL2034" s="58"/>
      <c r="AM2034" s="58"/>
      <c r="AN2034" s="58"/>
      <c r="AO2034" s="58"/>
      <c r="AP2034" s="58"/>
      <c r="AQ2034" s="58"/>
      <c r="AR2034" s="58"/>
      <c r="AS2034" s="58"/>
      <c r="AT2034" s="58"/>
      <c r="AU2034" s="58"/>
      <c r="AV2034" s="58"/>
      <c r="AW2034" s="58"/>
    </row>
    <row r="2035" spans="2:49">
      <c r="B2035" s="58"/>
      <c r="C2035" s="58"/>
      <c r="D2035" s="58"/>
      <c r="E2035" s="58"/>
      <c r="F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  <c r="Q2035" s="58"/>
      <c r="R2035" s="58"/>
      <c r="S2035" s="58"/>
      <c r="T2035" s="58"/>
      <c r="U2035" s="58"/>
      <c r="V2035" s="58"/>
      <c r="W2035" s="58"/>
      <c r="X2035" s="58"/>
      <c r="Y2035" s="58"/>
      <c r="Z2035" s="58"/>
      <c r="AA2035" s="38"/>
      <c r="AB2035" s="38"/>
      <c r="AC2035" s="58"/>
      <c r="AD2035" s="58"/>
      <c r="AE2035" s="58"/>
      <c r="AF2035" s="58"/>
      <c r="AG2035" s="58"/>
      <c r="AH2035" s="58"/>
      <c r="AI2035" s="58"/>
      <c r="AJ2035" s="58"/>
      <c r="AK2035" s="58"/>
      <c r="AL2035" s="58"/>
      <c r="AM2035" s="58"/>
      <c r="AN2035" s="58"/>
      <c r="AO2035" s="58"/>
      <c r="AP2035" s="58"/>
      <c r="AQ2035" s="58"/>
      <c r="AR2035" s="58"/>
      <c r="AS2035" s="58"/>
      <c r="AT2035" s="58"/>
      <c r="AU2035" s="58"/>
      <c r="AV2035" s="58"/>
      <c r="AW2035" s="58"/>
    </row>
    <row r="2036" spans="2:49">
      <c r="B2036" s="58"/>
      <c r="C2036" s="58"/>
      <c r="D2036" s="58"/>
      <c r="E2036" s="58"/>
      <c r="F2036" s="58"/>
      <c r="G2036" s="58"/>
      <c r="H2036" s="58"/>
      <c r="I2036" s="58"/>
      <c r="J2036" s="58"/>
      <c r="K2036" s="58"/>
      <c r="L2036" s="58"/>
      <c r="M2036" s="58"/>
      <c r="N2036" s="58"/>
      <c r="O2036" s="58"/>
      <c r="P2036" s="58"/>
      <c r="Q2036" s="58"/>
      <c r="R2036" s="58"/>
      <c r="S2036" s="58"/>
      <c r="T2036" s="58"/>
      <c r="U2036" s="58"/>
      <c r="V2036" s="58"/>
      <c r="W2036" s="58"/>
      <c r="X2036" s="58"/>
      <c r="Y2036" s="58"/>
      <c r="Z2036" s="58"/>
      <c r="AA2036" s="38"/>
      <c r="AB2036" s="38"/>
      <c r="AC2036" s="58"/>
      <c r="AD2036" s="58"/>
      <c r="AE2036" s="58"/>
      <c r="AF2036" s="58"/>
      <c r="AG2036" s="58"/>
      <c r="AH2036" s="58"/>
      <c r="AI2036" s="58"/>
      <c r="AJ2036" s="58"/>
      <c r="AK2036" s="58"/>
      <c r="AL2036" s="58"/>
      <c r="AM2036" s="58"/>
      <c r="AN2036" s="58"/>
      <c r="AO2036" s="58"/>
      <c r="AP2036" s="58"/>
      <c r="AQ2036" s="58"/>
      <c r="AR2036" s="58"/>
      <c r="AS2036" s="58"/>
      <c r="AT2036" s="58"/>
      <c r="AU2036" s="58"/>
      <c r="AV2036" s="58"/>
      <c r="AW2036" s="58"/>
    </row>
    <row r="2037" spans="2:49">
      <c r="B2037" s="58"/>
      <c r="C2037" s="58"/>
      <c r="D2037" s="58"/>
      <c r="E2037" s="58"/>
      <c r="F2037" s="58"/>
      <c r="G2037" s="58"/>
      <c r="H2037" s="58"/>
      <c r="I2037" s="58"/>
      <c r="J2037" s="58"/>
      <c r="K2037" s="58"/>
      <c r="L2037" s="58"/>
      <c r="M2037" s="58"/>
      <c r="N2037" s="58"/>
      <c r="O2037" s="58"/>
      <c r="P2037" s="58"/>
      <c r="Q2037" s="58"/>
      <c r="R2037" s="58"/>
      <c r="S2037" s="58"/>
      <c r="T2037" s="58"/>
      <c r="U2037" s="58"/>
      <c r="V2037" s="58"/>
      <c r="W2037" s="58"/>
      <c r="X2037" s="58"/>
      <c r="Y2037" s="58"/>
      <c r="Z2037" s="58"/>
      <c r="AA2037" s="38"/>
      <c r="AB2037" s="38"/>
      <c r="AC2037" s="58"/>
      <c r="AD2037" s="58"/>
      <c r="AE2037" s="58"/>
      <c r="AF2037" s="58"/>
      <c r="AG2037" s="58"/>
      <c r="AH2037" s="58"/>
      <c r="AI2037" s="58"/>
      <c r="AJ2037" s="58"/>
      <c r="AK2037" s="58"/>
      <c r="AL2037" s="58"/>
      <c r="AM2037" s="58"/>
      <c r="AN2037" s="58"/>
      <c r="AO2037" s="58"/>
      <c r="AP2037" s="58"/>
      <c r="AQ2037" s="58"/>
      <c r="AR2037" s="58"/>
      <c r="AS2037" s="58"/>
      <c r="AT2037" s="58"/>
      <c r="AU2037" s="58"/>
      <c r="AV2037" s="58"/>
      <c r="AW2037" s="58"/>
    </row>
    <row r="2038" spans="2:49">
      <c r="B2038" s="58"/>
      <c r="C2038" s="58"/>
      <c r="D2038" s="58"/>
      <c r="E2038" s="58"/>
      <c r="F2038" s="58"/>
      <c r="G2038" s="58"/>
      <c r="H2038" s="58"/>
      <c r="I2038" s="58"/>
      <c r="J2038" s="58"/>
      <c r="K2038" s="58"/>
      <c r="L2038" s="58"/>
      <c r="M2038" s="58"/>
      <c r="N2038" s="58"/>
      <c r="O2038" s="58"/>
      <c r="P2038" s="58"/>
      <c r="Q2038" s="58"/>
      <c r="R2038" s="58"/>
      <c r="S2038" s="58"/>
      <c r="T2038" s="58"/>
      <c r="U2038" s="58"/>
      <c r="V2038" s="58"/>
      <c r="W2038" s="58"/>
      <c r="X2038" s="58"/>
      <c r="Y2038" s="58"/>
      <c r="Z2038" s="58"/>
      <c r="AA2038" s="38"/>
      <c r="AB2038" s="38"/>
      <c r="AC2038" s="58"/>
      <c r="AD2038" s="58"/>
      <c r="AE2038" s="58"/>
      <c r="AF2038" s="58"/>
      <c r="AG2038" s="58"/>
      <c r="AH2038" s="58"/>
      <c r="AI2038" s="58"/>
      <c r="AJ2038" s="58"/>
      <c r="AK2038" s="58"/>
      <c r="AL2038" s="58"/>
      <c r="AM2038" s="58"/>
      <c r="AN2038" s="58"/>
      <c r="AO2038" s="58"/>
      <c r="AP2038" s="58"/>
      <c r="AQ2038" s="58"/>
      <c r="AR2038" s="58"/>
      <c r="AS2038" s="58"/>
      <c r="AT2038" s="58"/>
      <c r="AU2038" s="58"/>
      <c r="AV2038" s="58"/>
      <c r="AW2038" s="58"/>
    </row>
    <row r="2039" spans="2:49">
      <c r="B2039" s="58"/>
      <c r="C2039" s="58"/>
      <c r="D2039" s="58"/>
      <c r="E2039" s="58"/>
      <c r="F2039" s="58"/>
      <c r="G2039" s="58"/>
      <c r="H2039" s="58"/>
      <c r="I2039" s="58"/>
      <c r="J2039" s="58"/>
      <c r="K2039" s="58"/>
      <c r="L2039" s="58"/>
      <c r="M2039" s="58"/>
      <c r="N2039" s="58"/>
      <c r="O2039" s="58"/>
      <c r="P2039" s="58"/>
      <c r="Q2039" s="58"/>
      <c r="R2039" s="58"/>
      <c r="S2039" s="58"/>
      <c r="T2039" s="58"/>
      <c r="U2039" s="58"/>
      <c r="V2039" s="58"/>
      <c r="W2039" s="58"/>
      <c r="X2039" s="58"/>
      <c r="Y2039" s="58"/>
      <c r="Z2039" s="58"/>
      <c r="AA2039" s="38"/>
      <c r="AB2039" s="38"/>
      <c r="AC2039" s="58"/>
      <c r="AD2039" s="58"/>
      <c r="AE2039" s="58"/>
      <c r="AF2039" s="58"/>
      <c r="AG2039" s="58"/>
      <c r="AH2039" s="58"/>
      <c r="AI2039" s="58"/>
      <c r="AJ2039" s="58"/>
      <c r="AK2039" s="58"/>
      <c r="AL2039" s="58"/>
      <c r="AM2039" s="58"/>
      <c r="AN2039" s="58"/>
      <c r="AO2039" s="58"/>
      <c r="AP2039" s="58"/>
      <c r="AQ2039" s="58"/>
      <c r="AR2039" s="58"/>
      <c r="AS2039" s="58"/>
      <c r="AT2039" s="58"/>
      <c r="AU2039" s="58"/>
      <c r="AV2039" s="58"/>
      <c r="AW2039" s="58"/>
    </row>
    <row r="2040" spans="2:49">
      <c r="B2040" s="58"/>
      <c r="C2040" s="58"/>
      <c r="D2040" s="58"/>
      <c r="E2040" s="58"/>
      <c r="F2040" s="58"/>
      <c r="G2040" s="58"/>
      <c r="H2040" s="58"/>
      <c r="I2040" s="58"/>
      <c r="J2040" s="58"/>
      <c r="K2040" s="58"/>
      <c r="L2040" s="58"/>
      <c r="M2040" s="58"/>
      <c r="N2040" s="58"/>
      <c r="O2040" s="58"/>
      <c r="P2040" s="58"/>
      <c r="Q2040" s="58"/>
      <c r="R2040" s="58"/>
      <c r="S2040" s="58"/>
      <c r="T2040" s="58"/>
      <c r="U2040" s="58"/>
      <c r="V2040" s="58"/>
      <c r="W2040" s="58"/>
      <c r="X2040" s="58"/>
      <c r="Y2040" s="58"/>
      <c r="Z2040" s="58"/>
      <c r="AA2040" s="38"/>
      <c r="AB2040" s="38"/>
      <c r="AC2040" s="58"/>
      <c r="AD2040" s="58"/>
      <c r="AE2040" s="58"/>
      <c r="AF2040" s="58"/>
      <c r="AG2040" s="58"/>
      <c r="AH2040" s="58"/>
      <c r="AI2040" s="58"/>
      <c r="AJ2040" s="58"/>
      <c r="AK2040" s="58"/>
      <c r="AL2040" s="58"/>
      <c r="AM2040" s="58"/>
      <c r="AN2040" s="58"/>
      <c r="AO2040" s="58"/>
      <c r="AP2040" s="58"/>
      <c r="AQ2040" s="58"/>
      <c r="AR2040" s="58"/>
      <c r="AS2040" s="58"/>
      <c r="AT2040" s="58"/>
      <c r="AU2040" s="58"/>
      <c r="AV2040" s="58"/>
      <c r="AW2040" s="58"/>
    </row>
    <row r="2041" spans="2:49">
      <c r="B2041" s="58"/>
      <c r="C2041" s="58"/>
      <c r="D2041" s="58"/>
      <c r="E2041" s="58"/>
      <c r="F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  <c r="Q2041" s="58"/>
      <c r="R2041" s="58"/>
      <c r="S2041" s="58"/>
      <c r="T2041" s="58"/>
      <c r="U2041" s="58"/>
      <c r="V2041" s="58"/>
      <c r="W2041" s="58"/>
      <c r="X2041" s="58"/>
      <c r="Y2041" s="58"/>
      <c r="Z2041" s="58"/>
      <c r="AA2041" s="38"/>
      <c r="AB2041" s="38"/>
      <c r="AC2041" s="58"/>
      <c r="AD2041" s="58"/>
      <c r="AE2041" s="58"/>
      <c r="AF2041" s="58"/>
      <c r="AG2041" s="58"/>
      <c r="AH2041" s="58"/>
      <c r="AI2041" s="58"/>
      <c r="AJ2041" s="58"/>
      <c r="AK2041" s="58"/>
      <c r="AL2041" s="58"/>
      <c r="AM2041" s="58"/>
      <c r="AN2041" s="58"/>
      <c r="AO2041" s="58"/>
      <c r="AP2041" s="58"/>
      <c r="AQ2041" s="58"/>
      <c r="AR2041" s="58"/>
      <c r="AS2041" s="58"/>
      <c r="AT2041" s="58"/>
      <c r="AU2041" s="58"/>
      <c r="AV2041" s="58"/>
      <c r="AW2041" s="58"/>
    </row>
    <row r="2042" spans="2:49">
      <c r="B2042" s="58"/>
      <c r="C2042" s="58"/>
      <c r="D2042" s="58"/>
      <c r="E2042" s="58"/>
      <c r="F2042" s="58"/>
      <c r="G2042" s="58"/>
      <c r="H2042" s="58"/>
      <c r="I2042" s="58"/>
      <c r="J2042" s="58"/>
      <c r="K2042" s="58"/>
      <c r="L2042" s="58"/>
      <c r="M2042" s="58"/>
      <c r="N2042" s="58"/>
      <c r="O2042" s="58"/>
      <c r="P2042" s="58"/>
      <c r="Q2042" s="58"/>
      <c r="R2042" s="58"/>
      <c r="S2042" s="58"/>
      <c r="T2042" s="58"/>
      <c r="U2042" s="58"/>
      <c r="V2042" s="58"/>
      <c r="W2042" s="58"/>
      <c r="X2042" s="58"/>
      <c r="Y2042" s="58"/>
      <c r="Z2042" s="58"/>
      <c r="AA2042" s="38"/>
      <c r="AB2042" s="38"/>
      <c r="AC2042" s="58"/>
      <c r="AD2042" s="58"/>
      <c r="AE2042" s="58"/>
      <c r="AF2042" s="58"/>
      <c r="AG2042" s="58"/>
      <c r="AH2042" s="58"/>
      <c r="AI2042" s="58"/>
      <c r="AJ2042" s="58"/>
      <c r="AK2042" s="58"/>
      <c r="AL2042" s="58"/>
      <c r="AM2042" s="58"/>
      <c r="AN2042" s="58"/>
      <c r="AO2042" s="58"/>
      <c r="AP2042" s="58"/>
      <c r="AQ2042" s="58"/>
      <c r="AR2042" s="58"/>
      <c r="AS2042" s="58"/>
      <c r="AT2042" s="58"/>
      <c r="AU2042" s="58"/>
      <c r="AV2042" s="58"/>
      <c r="AW2042" s="58"/>
    </row>
    <row r="2043" spans="2:49">
      <c r="B2043" s="58"/>
      <c r="C2043" s="58"/>
      <c r="D2043" s="58"/>
      <c r="E2043" s="58"/>
      <c r="F2043" s="58"/>
      <c r="G2043" s="58"/>
      <c r="H2043" s="58"/>
      <c r="I2043" s="58"/>
      <c r="J2043" s="58"/>
      <c r="K2043" s="58"/>
      <c r="L2043" s="58"/>
      <c r="M2043" s="58"/>
      <c r="N2043" s="58"/>
      <c r="O2043" s="58"/>
      <c r="P2043" s="58"/>
      <c r="Q2043" s="58"/>
      <c r="R2043" s="58"/>
      <c r="S2043" s="58"/>
      <c r="T2043" s="58"/>
      <c r="U2043" s="58"/>
      <c r="V2043" s="58"/>
      <c r="W2043" s="58"/>
      <c r="X2043" s="58"/>
      <c r="Y2043" s="58"/>
      <c r="Z2043" s="58"/>
      <c r="AA2043" s="38"/>
      <c r="AB2043" s="38"/>
      <c r="AC2043" s="58"/>
      <c r="AD2043" s="58"/>
      <c r="AE2043" s="58"/>
      <c r="AF2043" s="58"/>
      <c r="AG2043" s="58"/>
      <c r="AH2043" s="58"/>
      <c r="AI2043" s="58"/>
      <c r="AJ2043" s="58"/>
      <c r="AK2043" s="58"/>
      <c r="AL2043" s="58"/>
      <c r="AM2043" s="58"/>
      <c r="AN2043" s="58"/>
      <c r="AO2043" s="58"/>
      <c r="AP2043" s="58"/>
      <c r="AQ2043" s="58"/>
      <c r="AR2043" s="58"/>
      <c r="AS2043" s="58"/>
      <c r="AT2043" s="58"/>
      <c r="AU2043" s="58"/>
      <c r="AV2043" s="58"/>
      <c r="AW2043" s="58"/>
    </row>
    <row r="2044" spans="2:49">
      <c r="B2044" s="58"/>
      <c r="C2044" s="58"/>
      <c r="D2044" s="58"/>
      <c r="E2044" s="58"/>
      <c r="F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  <c r="Q2044" s="58"/>
      <c r="R2044" s="58"/>
      <c r="S2044" s="58"/>
      <c r="T2044" s="58"/>
      <c r="U2044" s="58"/>
      <c r="V2044" s="58"/>
      <c r="W2044" s="58"/>
      <c r="X2044" s="58"/>
      <c r="Y2044" s="58"/>
      <c r="Z2044" s="58"/>
      <c r="AA2044" s="38"/>
      <c r="AB2044" s="38"/>
      <c r="AC2044" s="58"/>
      <c r="AD2044" s="58"/>
      <c r="AE2044" s="58"/>
      <c r="AF2044" s="58"/>
      <c r="AG2044" s="58"/>
      <c r="AH2044" s="58"/>
      <c r="AI2044" s="58"/>
      <c r="AJ2044" s="58"/>
      <c r="AK2044" s="58"/>
      <c r="AL2044" s="58"/>
      <c r="AM2044" s="58"/>
      <c r="AN2044" s="58"/>
      <c r="AO2044" s="58"/>
      <c r="AP2044" s="58"/>
      <c r="AQ2044" s="58"/>
      <c r="AR2044" s="58"/>
      <c r="AS2044" s="58"/>
      <c r="AT2044" s="58"/>
      <c r="AU2044" s="58"/>
      <c r="AV2044" s="58"/>
      <c r="AW2044" s="58"/>
    </row>
    <row r="2045" spans="2:49">
      <c r="B2045" s="58"/>
      <c r="C2045" s="58"/>
      <c r="D2045" s="58"/>
      <c r="E2045" s="58"/>
      <c r="F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  <c r="Q2045" s="58"/>
      <c r="R2045" s="58"/>
      <c r="S2045" s="58"/>
      <c r="T2045" s="58"/>
      <c r="U2045" s="58"/>
      <c r="V2045" s="58"/>
      <c r="W2045" s="58"/>
      <c r="X2045" s="58"/>
      <c r="Y2045" s="58"/>
      <c r="Z2045" s="58"/>
      <c r="AA2045" s="38"/>
      <c r="AB2045" s="38"/>
      <c r="AC2045" s="58"/>
      <c r="AD2045" s="58"/>
      <c r="AE2045" s="58"/>
      <c r="AF2045" s="58"/>
      <c r="AG2045" s="58"/>
      <c r="AH2045" s="58"/>
      <c r="AI2045" s="58"/>
      <c r="AJ2045" s="58"/>
      <c r="AK2045" s="58"/>
      <c r="AL2045" s="58"/>
      <c r="AM2045" s="58"/>
      <c r="AN2045" s="58"/>
      <c r="AO2045" s="58"/>
      <c r="AP2045" s="58"/>
      <c r="AQ2045" s="58"/>
      <c r="AR2045" s="58"/>
      <c r="AS2045" s="58"/>
      <c r="AT2045" s="58"/>
      <c r="AU2045" s="58"/>
      <c r="AV2045" s="58"/>
      <c r="AW2045" s="58"/>
    </row>
    <row r="2046" spans="2:49">
      <c r="B2046" s="58"/>
      <c r="C2046" s="58"/>
      <c r="D2046" s="58"/>
      <c r="E2046" s="58"/>
      <c r="F2046" s="58"/>
      <c r="G2046" s="58"/>
      <c r="H2046" s="58"/>
      <c r="I2046" s="58"/>
      <c r="J2046" s="58"/>
      <c r="K2046" s="58"/>
      <c r="L2046" s="58"/>
      <c r="M2046" s="58"/>
      <c r="N2046" s="58"/>
      <c r="O2046" s="58"/>
      <c r="P2046" s="58"/>
      <c r="Q2046" s="58"/>
      <c r="R2046" s="58"/>
      <c r="S2046" s="58"/>
      <c r="T2046" s="58"/>
      <c r="U2046" s="58"/>
      <c r="V2046" s="58"/>
      <c r="W2046" s="58"/>
      <c r="X2046" s="58"/>
      <c r="Y2046" s="58"/>
      <c r="Z2046" s="58"/>
      <c r="AA2046" s="38"/>
      <c r="AB2046" s="38"/>
      <c r="AC2046" s="58"/>
      <c r="AD2046" s="58"/>
      <c r="AE2046" s="58"/>
      <c r="AF2046" s="58"/>
      <c r="AG2046" s="58"/>
      <c r="AH2046" s="58"/>
      <c r="AI2046" s="58"/>
      <c r="AJ2046" s="58"/>
      <c r="AK2046" s="58"/>
      <c r="AL2046" s="58"/>
      <c r="AM2046" s="58"/>
      <c r="AN2046" s="58"/>
      <c r="AO2046" s="58"/>
      <c r="AP2046" s="58"/>
      <c r="AQ2046" s="58"/>
      <c r="AR2046" s="58"/>
      <c r="AS2046" s="58"/>
      <c r="AT2046" s="58"/>
      <c r="AU2046" s="58"/>
      <c r="AV2046" s="58"/>
      <c r="AW2046" s="58"/>
    </row>
    <row r="2047" spans="2:49">
      <c r="B2047" s="58"/>
      <c r="C2047" s="58"/>
      <c r="D2047" s="58"/>
      <c r="E2047" s="58"/>
      <c r="F2047" s="58"/>
      <c r="G2047" s="58"/>
      <c r="H2047" s="58"/>
      <c r="I2047" s="58"/>
      <c r="J2047" s="58"/>
      <c r="K2047" s="58"/>
      <c r="L2047" s="58"/>
      <c r="M2047" s="58"/>
      <c r="N2047" s="58"/>
      <c r="O2047" s="58"/>
      <c r="P2047" s="58"/>
      <c r="Q2047" s="58"/>
      <c r="R2047" s="58"/>
      <c r="S2047" s="58"/>
      <c r="T2047" s="58"/>
      <c r="U2047" s="58"/>
      <c r="V2047" s="58"/>
      <c r="W2047" s="58"/>
      <c r="X2047" s="58"/>
      <c r="Y2047" s="58"/>
      <c r="Z2047" s="58"/>
      <c r="AA2047" s="38"/>
      <c r="AB2047" s="38"/>
      <c r="AC2047" s="58"/>
      <c r="AD2047" s="58"/>
      <c r="AE2047" s="58"/>
      <c r="AF2047" s="58"/>
      <c r="AG2047" s="58"/>
      <c r="AH2047" s="58"/>
      <c r="AI2047" s="58"/>
      <c r="AJ2047" s="58"/>
      <c r="AK2047" s="58"/>
      <c r="AL2047" s="58"/>
      <c r="AM2047" s="58"/>
      <c r="AN2047" s="58"/>
      <c r="AO2047" s="58"/>
      <c r="AP2047" s="58"/>
      <c r="AQ2047" s="58"/>
      <c r="AR2047" s="58"/>
      <c r="AS2047" s="58"/>
      <c r="AT2047" s="58"/>
      <c r="AU2047" s="58"/>
      <c r="AV2047" s="58"/>
      <c r="AW2047" s="58"/>
    </row>
    <row r="2048" spans="2:49">
      <c r="B2048" s="58"/>
      <c r="C2048" s="58"/>
      <c r="D2048" s="58"/>
      <c r="E2048" s="58"/>
      <c r="F2048" s="58"/>
      <c r="G2048" s="58"/>
      <c r="H2048" s="58"/>
      <c r="I2048" s="58"/>
      <c r="J2048" s="58"/>
      <c r="K2048" s="58"/>
      <c r="L2048" s="58"/>
      <c r="M2048" s="58"/>
      <c r="N2048" s="58"/>
      <c r="O2048" s="58"/>
      <c r="P2048" s="58"/>
      <c r="Q2048" s="58"/>
      <c r="R2048" s="58"/>
      <c r="S2048" s="58"/>
      <c r="T2048" s="58"/>
      <c r="U2048" s="58"/>
      <c r="V2048" s="58"/>
      <c r="W2048" s="58"/>
      <c r="X2048" s="58"/>
      <c r="Y2048" s="58"/>
      <c r="Z2048" s="58"/>
      <c r="AA2048" s="38"/>
      <c r="AB2048" s="38"/>
      <c r="AC2048" s="58"/>
      <c r="AD2048" s="58"/>
      <c r="AE2048" s="58"/>
      <c r="AF2048" s="58"/>
      <c r="AG2048" s="58"/>
      <c r="AH2048" s="58"/>
      <c r="AI2048" s="58"/>
      <c r="AJ2048" s="58"/>
      <c r="AK2048" s="58"/>
      <c r="AL2048" s="58"/>
      <c r="AM2048" s="58"/>
      <c r="AN2048" s="58"/>
      <c r="AO2048" s="58"/>
      <c r="AP2048" s="58"/>
      <c r="AQ2048" s="58"/>
      <c r="AR2048" s="58"/>
      <c r="AS2048" s="58"/>
      <c r="AT2048" s="58"/>
      <c r="AU2048" s="58"/>
      <c r="AV2048" s="58"/>
      <c r="AW2048" s="58"/>
    </row>
    <row r="2049" spans="2:49">
      <c r="B2049" s="58"/>
      <c r="C2049" s="58"/>
      <c r="D2049" s="58"/>
      <c r="E2049" s="58"/>
      <c r="F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  <c r="Q2049" s="58"/>
      <c r="R2049" s="58"/>
      <c r="S2049" s="58"/>
      <c r="T2049" s="58"/>
      <c r="U2049" s="58"/>
      <c r="V2049" s="58"/>
      <c r="W2049" s="58"/>
      <c r="X2049" s="58"/>
      <c r="Y2049" s="58"/>
      <c r="Z2049" s="58"/>
      <c r="AA2049" s="38"/>
      <c r="AB2049" s="38"/>
      <c r="AC2049" s="58"/>
      <c r="AD2049" s="58"/>
      <c r="AE2049" s="58"/>
      <c r="AF2049" s="58"/>
      <c r="AG2049" s="58"/>
      <c r="AH2049" s="58"/>
      <c r="AI2049" s="58"/>
      <c r="AJ2049" s="58"/>
      <c r="AK2049" s="58"/>
      <c r="AL2049" s="58"/>
      <c r="AM2049" s="58"/>
      <c r="AN2049" s="58"/>
      <c r="AO2049" s="58"/>
      <c r="AP2049" s="58"/>
      <c r="AQ2049" s="58"/>
      <c r="AR2049" s="58"/>
      <c r="AS2049" s="58"/>
      <c r="AT2049" s="58"/>
      <c r="AU2049" s="58"/>
      <c r="AV2049" s="58"/>
      <c r="AW2049" s="58"/>
    </row>
    <row r="2050" spans="2:49">
      <c r="B2050" s="58"/>
      <c r="C2050" s="58"/>
      <c r="D2050" s="58"/>
      <c r="E2050" s="58"/>
      <c r="F2050" s="58"/>
      <c r="G2050" s="58"/>
      <c r="H2050" s="58"/>
      <c r="I2050" s="58"/>
      <c r="J2050" s="58"/>
      <c r="K2050" s="58"/>
      <c r="L2050" s="58"/>
      <c r="M2050" s="58"/>
      <c r="N2050" s="58"/>
      <c r="O2050" s="58"/>
      <c r="P2050" s="58"/>
      <c r="Q2050" s="58"/>
      <c r="R2050" s="58"/>
      <c r="S2050" s="58"/>
      <c r="T2050" s="58"/>
      <c r="U2050" s="58"/>
      <c r="V2050" s="58"/>
      <c r="W2050" s="58"/>
      <c r="X2050" s="58"/>
      <c r="Y2050" s="58"/>
      <c r="Z2050" s="58"/>
      <c r="AA2050" s="38"/>
      <c r="AB2050" s="38"/>
      <c r="AC2050" s="58"/>
      <c r="AD2050" s="58"/>
      <c r="AE2050" s="58"/>
      <c r="AF2050" s="58"/>
      <c r="AG2050" s="58"/>
      <c r="AH2050" s="58"/>
      <c r="AI2050" s="58"/>
      <c r="AJ2050" s="58"/>
      <c r="AK2050" s="58"/>
      <c r="AL2050" s="58"/>
      <c r="AM2050" s="58"/>
      <c r="AN2050" s="58"/>
      <c r="AO2050" s="58"/>
      <c r="AP2050" s="58"/>
      <c r="AQ2050" s="58"/>
      <c r="AR2050" s="58"/>
      <c r="AS2050" s="58"/>
      <c r="AT2050" s="58"/>
      <c r="AU2050" s="58"/>
      <c r="AV2050" s="58"/>
      <c r="AW2050" s="58"/>
    </row>
    <row r="2051" spans="2:49">
      <c r="B2051" s="58"/>
      <c r="C2051" s="58"/>
      <c r="D2051" s="58"/>
      <c r="E2051" s="58"/>
      <c r="F2051" s="58"/>
      <c r="G2051" s="58"/>
      <c r="H2051" s="58"/>
      <c r="I2051" s="58"/>
      <c r="J2051" s="58"/>
      <c r="K2051" s="58"/>
      <c r="L2051" s="58"/>
      <c r="M2051" s="58"/>
      <c r="N2051" s="58"/>
      <c r="O2051" s="58"/>
      <c r="P2051" s="58"/>
      <c r="Q2051" s="58"/>
      <c r="R2051" s="58"/>
      <c r="S2051" s="58"/>
      <c r="T2051" s="58"/>
      <c r="U2051" s="58"/>
      <c r="V2051" s="58"/>
      <c r="W2051" s="58"/>
      <c r="X2051" s="58"/>
      <c r="Y2051" s="58"/>
      <c r="Z2051" s="58"/>
      <c r="AA2051" s="38"/>
      <c r="AB2051" s="38"/>
      <c r="AC2051" s="58"/>
      <c r="AD2051" s="58"/>
      <c r="AE2051" s="58"/>
      <c r="AF2051" s="58"/>
      <c r="AG2051" s="58"/>
      <c r="AH2051" s="58"/>
      <c r="AI2051" s="58"/>
      <c r="AJ2051" s="58"/>
      <c r="AK2051" s="58"/>
      <c r="AL2051" s="58"/>
      <c r="AM2051" s="58"/>
      <c r="AN2051" s="58"/>
      <c r="AO2051" s="58"/>
      <c r="AP2051" s="58"/>
      <c r="AQ2051" s="58"/>
      <c r="AR2051" s="58"/>
      <c r="AS2051" s="58"/>
      <c r="AT2051" s="58"/>
      <c r="AU2051" s="58"/>
      <c r="AV2051" s="58"/>
      <c r="AW2051" s="58"/>
    </row>
    <row r="2052" spans="2:49">
      <c r="B2052" s="58"/>
      <c r="C2052" s="58"/>
      <c r="D2052" s="58"/>
      <c r="E2052" s="58"/>
      <c r="F2052" s="58"/>
      <c r="G2052" s="58"/>
      <c r="H2052" s="58"/>
      <c r="I2052" s="58"/>
      <c r="J2052" s="58"/>
      <c r="K2052" s="58"/>
      <c r="L2052" s="58"/>
      <c r="M2052" s="58"/>
      <c r="N2052" s="58"/>
      <c r="O2052" s="58"/>
      <c r="P2052" s="58"/>
      <c r="Q2052" s="58"/>
      <c r="R2052" s="58"/>
      <c r="S2052" s="58"/>
      <c r="T2052" s="58"/>
      <c r="U2052" s="58"/>
      <c r="V2052" s="58"/>
      <c r="W2052" s="58"/>
      <c r="X2052" s="58"/>
      <c r="Y2052" s="58"/>
      <c r="Z2052" s="58"/>
      <c r="AA2052" s="38"/>
      <c r="AB2052" s="38"/>
      <c r="AC2052" s="58"/>
      <c r="AD2052" s="58"/>
      <c r="AE2052" s="58"/>
      <c r="AF2052" s="58"/>
      <c r="AG2052" s="58"/>
      <c r="AH2052" s="58"/>
      <c r="AI2052" s="58"/>
      <c r="AJ2052" s="58"/>
      <c r="AK2052" s="58"/>
      <c r="AL2052" s="58"/>
      <c r="AM2052" s="58"/>
      <c r="AN2052" s="58"/>
      <c r="AO2052" s="58"/>
      <c r="AP2052" s="58"/>
      <c r="AQ2052" s="58"/>
      <c r="AR2052" s="58"/>
      <c r="AS2052" s="58"/>
      <c r="AT2052" s="58"/>
      <c r="AU2052" s="58"/>
      <c r="AV2052" s="58"/>
      <c r="AW2052" s="58"/>
    </row>
    <row r="2053" spans="2:49">
      <c r="B2053" s="58"/>
      <c r="C2053" s="58"/>
      <c r="D2053" s="58"/>
      <c r="E2053" s="58"/>
      <c r="F2053" s="58"/>
      <c r="G2053" s="58"/>
      <c r="H2053" s="58"/>
      <c r="I2053" s="58"/>
      <c r="J2053" s="58"/>
      <c r="K2053" s="58"/>
      <c r="L2053" s="58"/>
      <c r="M2053" s="58"/>
      <c r="N2053" s="58"/>
      <c r="O2053" s="58"/>
      <c r="P2053" s="58"/>
      <c r="Q2053" s="58"/>
      <c r="R2053" s="58"/>
      <c r="S2053" s="58"/>
      <c r="T2053" s="58"/>
      <c r="U2053" s="58"/>
      <c r="V2053" s="58"/>
      <c r="W2053" s="58"/>
      <c r="X2053" s="58"/>
      <c r="Y2053" s="58"/>
      <c r="Z2053" s="58"/>
      <c r="AA2053" s="38"/>
      <c r="AB2053" s="38"/>
      <c r="AC2053" s="58"/>
      <c r="AD2053" s="58"/>
      <c r="AE2053" s="58"/>
      <c r="AF2053" s="58"/>
      <c r="AG2053" s="58"/>
      <c r="AH2053" s="58"/>
      <c r="AI2053" s="58"/>
      <c r="AJ2053" s="58"/>
      <c r="AK2053" s="58"/>
      <c r="AL2053" s="58"/>
      <c r="AM2053" s="58"/>
      <c r="AN2053" s="58"/>
      <c r="AO2053" s="58"/>
      <c r="AP2053" s="58"/>
      <c r="AQ2053" s="58"/>
      <c r="AR2053" s="58"/>
      <c r="AS2053" s="58"/>
      <c r="AT2053" s="58"/>
      <c r="AU2053" s="58"/>
      <c r="AV2053" s="58"/>
      <c r="AW2053" s="58"/>
    </row>
    <row r="2054" spans="2:49">
      <c r="B2054" s="58"/>
      <c r="C2054" s="58"/>
      <c r="D2054" s="58"/>
      <c r="E2054" s="58"/>
      <c r="F2054" s="58"/>
      <c r="G2054" s="58"/>
      <c r="H2054" s="58"/>
      <c r="I2054" s="58"/>
      <c r="J2054" s="58"/>
      <c r="K2054" s="58"/>
      <c r="L2054" s="58"/>
      <c r="M2054" s="58"/>
      <c r="N2054" s="58"/>
      <c r="O2054" s="58"/>
      <c r="P2054" s="58"/>
      <c r="Q2054" s="58"/>
      <c r="R2054" s="58"/>
      <c r="S2054" s="58"/>
      <c r="T2054" s="58"/>
      <c r="U2054" s="58"/>
      <c r="V2054" s="58"/>
      <c r="W2054" s="58"/>
      <c r="X2054" s="58"/>
      <c r="Y2054" s="58"/>
      <c r="Z2054" s="58"/>
      <c r="AA2054" s="38"/>
      <c r="AB2054" s="38"/>
      <c r="AC2054" s="58"/>
      <c r="AD2054" s="58"/>
      <c r="AE2054" s="58"/>
      <c r="AF2054" s="58"/>
      <c r="AG2054" s="58"/>
      <c r="AH2054" s="58"/>
      <c r="AI2054" s="58"/>
      <c r="AJ2054" s="58"/>
      <c r="AK2054" s="58"/>
      <c r="AL2054" s="58"/>
      <c r="AM2054" s="58"/>
      <c r="AN2054" s="58"/>
      <c r="AO2054" s="58"/>
      <c r="AP2054" s="58"/>
      <c r="AQ2054" s="58"/>
      <c r="AR2054" s="58"/>
      <c r="AS2054" s="58"/>
      <c r="AT2054" s="58"/>
      <c r="AU2054" s="58"/>
      <c r="AV2054" s="58"/>
      <c r="AW2054" s="58"/>
    </row>
    <row r="2055" spans="2:49">
      <c r="B2055" s="58"/>
      <c r="C2055" s="58"/>
      <c r="D2055" s="58"/>
      <c r="E2055" s="58"/>
      <c r="F2055" s="58"/>
      <c r="G2055" s="58"/>
      <c r="H2055" s="58"/>
      <c r="I2055" s="58"/>
      <c r="J2055" s="58"/>
      <c r="K2055" s="58"/>
      <c r="L2055" s="58"/>
      <c r="M2055" s="58"/>
      <c r="N2055" s="58"/>
      <c r="O2055" s="58"/>
      <c r="P2055" s="58"/>
      <c r="Q2055" s="58"/>
      <c r="R2055" s="58"/>
      <c r="S2055" s="58"/>
      <c r="T2055" s="58"/>
      <c r="U2055" s="58"/>
      <c r="V2055" s="58"/>
      <c r="W2055" s="58"/>
      <c r="X2055" s="58"/>
      <c r="Y2055" s="58"/>
      <c r="Z2055" s="58"/>
      <c r="AA2055" s="38"/>
      <c r="AB2055" s="38"/>
      <c r="AC2055" s="58"/>
      <c r="AD2055" s="58"/>
      <c r="AE2055" s="58"/>
      <c r="AF2055" s="58"/>
      <c r="AG2055" s="58"/>
      <c r="AH2055" s="58"/>
      <c r="AI2055" s="58"/>
      <c r="AJ2055" s="58"/>
      <c r="AK2055" s="58"/>
      <c r="AL2055" s="58"/>
      <c r="AM2055" s="58"/>
      <c r="AN2055" s="58"/>
      <c r="AO2055" s="58"/>
      <c r="AP2055" s="58"/>
      <c r="AQ2055" s="58"/>
      <c r="AR2055" s="58"/>
      <c r="AS2055" s="58"/>
      <c r="AT2055" s="58"/>
      <c r="AU2055" s="58"/>
      <c r="AV2055" s="58"/>
      <c r="AW2055" s="58"/>
    </row>
    <row r="2056" spans="2:49">
      <c r="B2056" s="58"/>
      <c r="C2056" s="58"/>
      <c r="D2056" s="58"/>
      <c r="E2056" s="58"/>
      <c r="F2056" s="58"/>
      <c r="G2056" s="58"/>
      <c r="H2056" s="58"/>
      <c r="I2056" s="58"/>
      <c r="J2056" s="58"/>
      <c r="K2056" s="58"/>
      <c r="L2056" s="58"/>
      <c r="M2056" s="58"/>
      <c r="N2056" s="58"/>
      <c r="O2056" s="58"/>
      <c r="P2056" s="58"/>
      <c r="Q2056" s="58"/>
      <c r="R2056" s="58"/>
      <c r="S2056" s="58"/>
      <c r="T2056" s="58"/>
      <c r="U2056" s="58"/>
      <c r="V2056" s="58"/>
      <c r="W2056" s="58"/>
      <c r="X2056" s="58"/>
      <c r="Y2056" s="58"/>
      <c r="Z2056" s="58"/>
      <c r="AA2056" s="38"/>
      <c r="AB2056" s="38"/>
      <c r="AC2056" s="58"/>
      <c r="AD2056" s="58"/>
      <c r="AE2056" s="58"/>
      <c r="AF2056" s="58"/>
      <c r="AG2056" s="58"/>
      <c r="AH2056" s="58"/>
      <c r="AI2056" s="58"/>
      <c r="AJ2056" s="58"/>
      <c r="AK2056" s="58"/>
      <c r="AL2056" s="58"/>
      <c r="AM2056" s="58"/>
      <c r="AN2056" s="58"/>
      <c r="AO2056" s="58"/>
      <c r="AP2056" s="58"/>
      <c r="AQ2056" s="58"/>
      <c r="AR2056" s="58"/>
      <c r="AS2056" s="58"/>
      <c r="AT2056" s="58"/>
      <c r="AU2056" s="58"/>
      <c r="AV2056" s="58"/>
      <c r="AW2056" s="58"/>
    </row>
    <row r="2057" spans="2:49">
      <c r="B2057" s="58"/>
      <c r="C2057" s="58"/>
      <c r="D2057" s="58"/>
      <c r="E2057" s="58"/>
      <c r="F2057" s="58"/>
      <c r="G2057" s="58"/>
      <c r="H2057" s="58"/>
      <c r="I2057" s="58"/>
      <c r="J2057" s="58"/>
      <c r="K2057" s="58"/>
      <c r="L2057" s="58"/>
      <c r="M2057" s="58"/>
      <c r="N2057" s="58"/>
      <c r="O2057" s="58"/>
      <c r="P2057" s="58"/>
      <c r="Q2057" s="58"/>
      <c r="R2057" s="58"/>
      <c r="S2057" s="58"/>
      <c r="T2057" s="58"/>
      <c r="U2057" s="58"/>
      <c r="V2057" s="58"/>
      <c r="W2057" s="58"/>
      <c r="X2057" s="58"/>
      <c r="Y2057" s="58"/>
      <c r="Z2057" s="58"/>
      <c r="AA2057" s="38"/>
      <c r="AB2057" s="38"/>
      <c r="AC2057" s="58"/>
      <c r="AD2057" s="58"/>
      <c r="AE2057" s="58"/>
      <c r="AF2057" s="58"/>
      <c r="AG2057" s="58"/>
      <c r="AH2057" s="58"/>
      <c r="AI2057" s="58"/>
      <c r="AJ2057" s="58"/>
      <c r="AK2057" s="58"/>
      <c r="AL2057" s="58"/>
      <c r="AM2057" s="58"/>
      <c r="AN2057" s="58"/>
      <c r="AO2057" s="58"/>
      <c r="AP2057" s="58"/>
      <c r="AQ2057" s="58"/>
      <c r="AR2057" s="58"/>
      <c r="AS2057" s="58"/>
      <c r="AT2057" s="58"/>
      <c r="AU2057" s="58"/>
      <c r="AV2057" s="58"/>
      <c r="AW2057" s="58"/>
    </row>
    <row r="2058" spans="2:49">
      <c r="B2058" s="58"/>
      <c r="C2058" s="58"/>
      <c r="D2058" s="58"/>
      <c r="E2058" s="58"/>
      <c r="F2058" s="58"/>
      <c r="G2058" s="58"/>
      <c r="H2058" s="58"/>
      <c r="I2058" s="58"/>
      <c r="J2058" s="58"/>
      <c r="K2058" s="58"/>
      <c r="L2058" s="58"/>
      <c r="M2058" s="58"/>
      <c r="N2058" s="58"/>
      <c r="O2058" s="58"/>
      <c r="P2058" s="58"/>
      <c r="Q2058" s="58"/>
      <c r="R2058" s="58"/>
      <c r="S2058" s="58"/>
      <c r="T2058" s="58"/>
      <c r="U2058" s="58"/>
      <c r="V2058" s="58"/>
      <c r="W2058" s="58"/>
      <c r="X2058" s="58"/>
      <c r="Y2058" s="58"/>
      <c r="Z2058" s="58"/>
      <c r="AA2058" s="38"/>
      <c r="AB2058" s="38"/>
      <c r="AC2058" s="58"/>
      <c r="AD2058" s="58"/>
      <c r="AE2058" s="58"/>
      <c r="AF2058" s="58"/>
      <c r="AG2058" s="58"/>
      <c r="AH2058" s="58"/>
      <c r="AI2058" s="58"/>
      <c r="AJ2058" s="58"/>
      <c r="AK2058" s="58"/>
      <c r="AL2058" s="58"/>
      <c r="AM2058" s="58"/>
      <c r="AN2058" s="58"/>
      <c r="AO2058" s="58"/>
      <c r="AP2058" s="58"/>
      <c r="AQ2058" s="58"/>
      <c r="AR2058" s="58"/>
      <c r="AS2058" s="58"/>
      <c r="AT2058" s="58"/>
      <c r="AU2058" s="58"/>
      <c r="AV2058" s="58"/>
      <c r="AW2058" s="58"/>
    </row>
    <row r="2059" spans="2:49">
      <c r="B2059" s="58"/>
      <c r="C2059" s="58"/>
      <c r="D2059" s="58"/>
      <c r="E2059" s="58"/>
      <c r="F2059" s="58"/>
      <c r="G2059" s="58"/>
      <c r="H2059" s="58"/>
      <c r="I2059" s="58"/>
      <c r="J2059" s="58"/>
      <c r="K2059" s="58"/>
      <c r="L2059" s="58"/>
      <c r="M2059" s="58"/>
      <c r="N2059" s="58"/>
      <c r="O2059" s="58"/>
      <c r="P2059" s="58"/>
      <c r="Q2059" s="58"/>
      <c r="R2059" s="58"/>
      <c r="S2059" s="58"/>
      <c r="T2059" s="58"/>
      <c r="U2059" s="58"/>
      <c r="V2059" s="58"/>
      <c r="W2059" s="58"/>
      <c r="X2059" s="58"/>
      <c r="Y2059" s="58"/>
      <c r="Z2059" s="58"/>
      <c r="AA2059" s="38"/>
      <c r="AB2059" s="38"/>
      <c r="AC2059" s="58"/>
      <c r="AD2059" s="58"/>
      <c r="AE2059" s="58"/>
      <c r="AF2059" s="58"/>
      <c r="AG2059" s="58"/>
      <c r="AH2059" s="58"/>
      <c r="AI2059" s="58"/>
      <c r="AJ2059" s="58"/>
      <c r="AK2059" s="58"/>
      <c r="AL2059" s="58"/>
      <c r="AM2059" s="58"/>
      <c r="AN2059" s="58"/>
      <c r="AO2059" s="58"/>
      <c r="AP2059" s="58"/>
      <c r="AQ2059" s="58"/>
      <c r="AR2059" s="58"/>
      <c r="AS2059" s="58"/>
      <c r="AT2059" s="58"/>
      <c r="AU2059" s="58"/>
      <c r="AV2059" s="58"/>
      <c r="AW2059" s="58"/>
    </row>
    <row r="2060" spans="2:49">
      <c r="B2060" s="58"/>
      <c r="C2060" s="58"/>
      <c r="D2060" s="58"/>
      <c r="E2060" s="58"/>
      <c r="F2060" s="58"/>
      <c r="G2060" s="58"/>
      <c r="H2060" s="58"/>
      <c r="I2060" s="58"/>
      <c r="J2060" s="58"/>
      <c r="K2060" s="58"/>
      <c r="L2060" s="58"/>
      <c r="M2060" s="58"/>
      <c r="N2060" s="58"/>
      <c r="O2060" s="58"/>
      <c r="P2060" s="58"/>
      <c r="Q2060" s="58"/>
      <c r="R2060" s="58"/>
      <c r="S2060" s="58"/>
      <c r="T2060" s="58"/>
      <c r="U2060" s="58"/>
      <c r="V2060" s="58"/>
      <c r="W2060" s="58"/>
      <c r="X2060" s="58"/>
      <c r="Y2060" s="58"/>
      <c r="Z2060" s="58"/>
      <c r="AA2060" s="38"/>
      <c r="AB2060" s="38"/>
      <c r="AC2060" s="58"/>
      <c r="AD2060" s="58"/>
      <c r="AE2060" s="58"/>
      <c r="AF2060" s="58"/>
      <c r="AG2060" s="58"/>
      <c r="AH2060" s="58"/>
      <c r="AI2060" s="58"/>
      <c r="AJ2060" s="58"/>
      <c r="AK2060" s="58"/>
      <c r="AL2060" s="58"/>
      <c r="AM2060" s="58"/>
      <c r="AN2060" s="58"/>
      <c r="AO2060" s="58"/>
      <c r="AP2060" s="58"/>
      <c r="AQ2060" s="58"/>
      <c r="AR2060" s="58"/>
      <c r="AS2060" s="58"/>
      <c r="AT2060" s="58"/>
      <c r="AU2060" s="58"/>
      <c r="AV2060" s="58"/>
      <c r="AW2060" s="58"/>
    </row>
    <row r="2061" spans="2:49">
      <c r="B2061" s="58"/>
      <c r="C2061" s="58"/>
      <c r="D2061" s="58"/>
      <c r="E2061" s="58"/>
      <c r="F2061" s="58"/>
      <c r="G2061" s="58"/>
      <c r="H2061" s="58"/>
      <c r="I2061" s="58"/>
      <c r="J2061" s="58"/>
      <c r="K2061" s="58"/>
      <c r="L2061" s="58"/>
      <c r="M2061" s="58"/>
      <c r="N2061" s="58"/>
      <c r="O2061" s="58"/>
      <c r="P2061" s="58"/>
      <c r="Q2061" s="58"/>
      <c r="R2061" s="58"/>
      <c r="S2061" s="58"/>
      <c r="T2061" s="58"/>
      <c r="U2061" s="58"/>
      <c r="V2061" s="58"/>
      <c r="W2061" s="58"/>
      <c r="X2061" s="58"/>
      <c r="Y2061" s="58"/>
      <c r="Z2061" s="58"/>
      <c r="AA2061" s="38"/>
      <c r="AB2061" s="38"/>
      <c r="AC2061" s="58"/>
      <c r="AD2061" s="58"/>
      <c r="AE2061" s="58"/>
      <c r="AF2061" s="58"/>
      <c r="AG2061" s="58"/>
      <c r="AH2061" s="58"/>
      <c r="AI2061" s="58"/>
      <c r="AJ2061" s="58"/>
      <c r="AK2061" s="58"/>
      <c r="AL2061" s="58"/>
      <c r="AM2061" s="58"/>
      <c r="AN2061" s="58"/>
      <c r="AO2061" s="58"/>
      <c r="AP2061" s="58"/>
      <c r="AQ2061" s="58"/>
      <c r="AR2061" s="58"/>
      <c r="AS2061" s="58"/>
      <c r="AT2061" s="58"/>
      <c r="AU2061" s="58"/>
      <c r="AV2061" s="58"/>
      <c r="AW2061" s="58"/>
    </row>
    <row r="2062" spans="2:49">
      <c r="B2062" s="58"/>
      <c r="C2062" s="58"/>
      <c r="D2062" s="58"/>
      <c r="E2062" s="58"/>
      <c r="F2062" s="58"/>
      <c r="G2062" s="58"/>
      <c r="H2062" s="58"/>
      <c r="I2062" s="58"/>
      <c r="J2062" s="58"/>
      <c r="K2062" s="58"/>
      <c r="L2062" s="58"/>
      <c r="M2062" s="58"/>
      <c r="N2062" s="58"/>
      <c r="O2062" s="58"/>
      <c r="P2062" s="58"/>
      <c r="Q2062" s="58"/>
      <c r="R2062" s="58"/>
      <c r="S2062" s="58"/>
      <c r="T2062" s="58"/>
      <c r="U2062" s="58"/>
      <c r="V2062" s="58"/>
      <c r="W2062" s="58"/>
      <c r="X2062" s="58"/>
      <c r="Y2062" s="58"/>
      <c r="Z2062" s="58"/>
      <c r="AA2062" s="38"/>
      <c r="AB2062" s="38"/>
      <c r="AC2062" s="58"/>
      <c r="AD2062" s="58"/>
      <c r="AE2062" s="58"/>
      <c r="AF2062" s="58"/>
      <c r="AG2062" s="58"/>
      <c r="AH2062" s="58"/>
      <c r="AI2062" s="58"/>
      <c r="AJ2062" s="58"/>
      <c r="AK2062" s="58"/>
      <c r="AL2062" s="58"/>
      <c r="AM2062" s="58"/>
      <c r="AN2062" s="58"/>
      <c r="AO2062" s="58"/>
      <c r="AP2062" s="58"/>
      <c r="AQ2062" s="58"/>
      <c r="AR2062" s="58"/>
      <c r="AS2062" s="58"/>
      <c r="AT2062" s="58"/>
      <c r="AU2062" s="58"/>
      <c r="AV2062" s="58"/>
      <c r="AW2062" s="58"/>
    </row>
    <row r="2063" spans="2:49">
      <c r="B2063" s="58"/>
      <c r="C2063" s="58"/>
      <c r="D2063" s="58"/>
      <c r="E2063" s="58"/>
      <c r="F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  <c r="Q2063" s="58"/>
      <c r="R2063" s="58"/>
      <c r="S2063" s="58"/>
      <c r="T2063" s="58"/>
      <c r="U2063" s="58"/>
      <c r="V2063" s="58"/>
      <c r="W2063" s="58"/>
      <c r="X2063" s="58"/>
      <c r="Y2063" s="58"/>
      <c r="Z2063" s="58"/>
      <c r="AA2063" s="38"/>
      <c r="AB2063" s="38"/>
      <c r="AC2063" s="58"/>
      <c r="AD2063" s="58"/>
      <c r="AE2063" s="58"/>
      <c r="AF2063" s="58"/>
      <c r="AG2063" s="58"/>
      <c r="AH2063" s="58"/>
      <c r="AI2063" s="58"/>
      <c r="AJ2063" s="58"/>
      <c r="AK2063" s="58"/>
      <c r="AL2063" s="58"/>
      <c r="AM2063" s="58"/>
      <c r="AN2063" s="58"/>
      <c r="AO2063" s="58"/>
      <c r="AP2063" s="58"/>
      <c r="AQ2063" s="58"/>
      <c r="AR2063" s="58"/>
      <c r="AS2063" s="58"/>
      <c r="AT2063" s="58"/>
      <c r="AU2063" s="58"/>
      <c r="AV2063" s="58"/>
      <c r="AW2063" s="58"/>
    </row>
    <row r="2064" spans="2:49">
      <c r="B2064" s="58"/>
      <c r="C2064" s="58"/>
      <c r="D2064" s="58"/>
      <c r="E2064" s="58"/>
      <c r="F2064" s="58"/>
      <c r="G2064" s="58"/>
      <c r="H2064" s="58"/>
      <c r="I2064" s="58"/>
      <c r="J2064" s="58"/>
      <c r="K2064" s="58"/>
      <c r="L2064" s="58"/>
      <c r="M2064" s="58"/>
      <c r="N2064" s="58"/>
      <c r="O2064" s="58"/>
      <c r="P2064" s="58"/>
      <c r="Q2064" s="58"/>
      <c r="R2064" s="58"/>
      <c r="S2064" s="58"/>
      <c r="T2064" s="58"/>
      <c r="U2064" s="58"/>
      <c r="V2064" s="58"/>
      <c r="W2064" s="58"/>
      <c r="X2064" s="58"/>
      <c r="Y2064" s="58"/>
      <c r="Z2064" s="58"/>
      <c r="AA2064" s="38"/>
      <c r="AB2064" s="38"/>
      <c r="AC2064" s="58"/>
      <c r="AD2064" s="58"/>
      <c r="AE2064" s="58"/>
      <c r="AF2064" s="58"/>
      <c r="AG2064" s="58"/>
      <c r="AH2064" s="58"/>
      <c r="AI2064" s="58"/>
      <c r="AJ2064" s="58"/>
      <c r="AK2064" s="58"/>
      <c r="AL2064" s="58"/>
      <c r="AM2064" s="58"/>
      <c r="AN2064" s="58"/>
      <c r="AO2064" s="58"/>
      <c r="AP2064" s="58"/>
      <c r="AQ2064" s="58"/>
      <c r="AR2064" s="58"/>
      <c r="AS2064" s="58"/>
      <c r="AT2064" s="58"/>
      <c r="AU2064" s="58"/>
      <c r="AV2064" s="58"/>
      <c r="AW2064" s="58"/>
    </row>
    <row r="2065" spans="2:49">
      <c r="B2065" s="58"/>
      <c r="C2065" s="58"/>
      <c r="D2065" s="58"/>
      <c r="E2065" s="58"/>
      <c r="F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  <c r="Q2065" s="58"/>
      <c r="R2065" s="58"/>
      <c r="S2065" s="58"/>
      <c r="T2065" s="58"/>
      <c r="U2065" s="58"/>
      <c r="V2065" s="58"/>
      <c r="W2065" s="58"/>
      <c r="X2065" s="58"/>
      <c r="Y2065" s="58"/>
      <c r="Z2065" s="58"/>
      <c r="AA2065" s="38"/>
      <c r="AB2065" s="38"/>
      <c r="AC2065" s="58"/>
      <c r="AD2065" s="58"/>
      <c r="AE2065" s="58"/>
      <c r="AF2065" s="58"/>
      <c r="AG2065" s="58"/>
      <c r="AH2065" s="58"/>
      <c r="AI2065" s="58"/>
      <c r="AJ2065" s="58"/>
      <c r="AK2065" s="58"/>
      <c r="AL2065" s="58"/>
      <c r="AM2065" s="58"/>
      <c r="AN2065" s="58"/>
      <c r="AO2065" s="58"/>
      <c r="AP2065" s="58"/>
      <c r="AQ2065" s="58"/>
      <c r="AR2065" s="58"/>
      <c r="AS2065" s="58"/>
      <c r="AT2065" s="58"/>
      <c r="AU2065" s="58"/>
      <c r="AV2065" s="58"/>
      <c r="AW2065" s="58"/>
    </row>
    <row r="2066" spans="2:49">
      <c r="B2066" s="58"/>
      <c r="C2066" s="58"/>
      <c r="D2066" s="58"/>
      <c r="E2066" s="58"/>
      <c r="F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  <c r="Q2066" s="58"/>
      <c r="R2066" s="58"/>
      <c r="S2066" s="58"/>
      <c r="T2066" s="58"/>
      <c r="U2066" s="58"/>
      <c r="V2066" s="58"/>
      <c r="W2066" s="58"/>
      <c r="X2066" s="58"/>
      <c r="Y2066" s="58"/>
      <c r="Z2066" s="58"/>
      <c r="AA2066" s="38"/>
      <c r="AB2066" s="38"/>
      <c r="AC2066" s="58"/>
      <c r="AD2066" s="58"/>
      <c r="AE2066" s="58"/>
      <c r="AF2066" s="58"/>
      <c r="AG2066" s="58"/>
      <c r="AH2066" s="58"/>
      <c r="AI2066" s="58"/>
      <c r="AJ2066" s="58"/>
      <c r="AK2066" s="58"/>
      <c r="AL2066" s="58"/>
      <c r="AM2066" s="58"/>
      <c r="AN2066" s="58"/>
      <c r="AO2066" s="58"/>
      <c r="AP2066" s="58"/>
      <c r="AQ2066" s="58"/>
      <c r="AR2066" s="58"/>
      <c r="AS2066" s="58"/>
      <c r="AT2066" s="58"/>
      <c r="AU2066" s="58"/>
      <c r="AV2066" s="58"/>
      <c r="AW2066" s="58"/>
    </row>
    <row r="2067" spans="2:49">
      <c r="B2067" s="58"/>
      <c r="C2067" s="58"/>
      <c r="D2067" s="58"/>
      <c r="E2067" s="58"/>
      <c r="F2067" s="58"/>
      <c r="G2067" s="58"/>
      <c r="H2067" s="58"/>
      <c r="I2067" s="58"/>
      <c r="J2067" s="58"/>
      <c r="K2067" s="58"/>
      <c r="L2067" s="58"/>
      <c r="M2067" s="58"/>
      <c r="N2067" s="58"/>
      <c r="O2067" s="58"/>
      <c r="P2067" s="58"/>
      <c r="Q2067" s="58"/>
      <c r="R2067" s="58"/>
      <c r="S2067" s="58"/>
      <c r="T2067" s="58"/>
      <c r="U2067" s="58"/>
      <c r="V2067" s="58"/>
      <c r="W2067" s="58"/>
      <c r="X2067" s="58"/>
      <c r="Y2067" s="58"/>
      <c r="Z2067" s="58"/>
      <c r="AA2067" s="38"/>
      <c r="AB2067" s="38"/>
      <c r="AC2067" s="58"/>
      <c r="AD2067" s="58"/>
      <c r="AE2067" s="58"/>
      <c r="AF2067" s="58"/>
      <c r="AG2067" s="58"/>
      <c r="AH2067" s="58"/>
      <c r="AI2067" s="58"/>
      <c r="AJ2067" s="58"/>
      <c r="AK2067" s="58"/>
      <c r="AL2067" s="58"/>
      <c r="AM2067" s="58"/>
      <c r="AN2067" s="58"/>
      <c r="AO2067" s="58"/>
      <c r="AP2067" s="58"/>
      <c r="AQ2067" s="58"/>
      <c r="AR2067" s="58"/>
      <c r="AS2067" s="58"/>
      <c r="AT2067" s="58"/>
      <c r="AU2067" s="58"/>
      <c r="AV2067" s="58"/>
      <c r="AW2067" s="58"/>
    </row>
    <row r="2068" spans="2:49">
      <c r="B2068" s="58"/>
      <c r="C2068" s="58"/>
      <c r="D2068" s="58"/>
      <c r="E2068" s="58"/>
      <c r="F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  <c r="Q2068" s="58"/>
      <c r="R2068" s="58"/>
      <c r="S2068" s="58"/>
      <c r="T2068" s="58"/>
      <c r="U2068" s="58"/>
      <c r="V2068" s="58"/>
      <c r="W2068" s="58"/>
      <c r="X2068" s="58"/>
      <c r="Y2068" s="58"/>
      <c r="Z2068" s="58"/>
      <c r="AA2068" s="38"/>
      <c r="AB2068" s="38"/>
      <c r="AC2068" s="58"/>
      <c r="AD2068" s="58"/>
      <c r="AE2068" s="58"/>
      <c r="AF2068" s="58"/>
      <c r="AG2068" s="58"/>
      <c r="AH2068" s="58"/>
      <c r="AI2068" s="58"/>
      <c r="AJ2068" s="58"/>
      <c r="AK2068" s="58"/>
      <c r="AL2068" s="58"/>
      <c r="AM2068" s="58"/>
      <c r="AN2068" s="58"/>
      <c r="AO2068" s="58"/>
      <c r="AP2068" s="58"/>
      <c r="AQ2068" s="58"/>
      <c r="AR2068" s="58"/>
      <c r="AS2068" s="58"/>
      <c r="AT2068" s="58"/>
      <c r="AU2068" s="58"/>
      <c r="AV2068" s="58"/>
      <c r="AW2068" s="58"/>
    </row>
    <row r="2069" spans="2:49">
      <c r="B2069" s="58"/>
      <c r="C2069" s="58"/>
      <c r="D2069" s="58"/>
      <c r="E2069" s="58"/>
      <c r="F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  <c r="Q2069" s="58"/>
      <c r="R2069" s="58"/>
      <c r="S2069" s="58"/>
      <c r="T2069" s="58"/>
      <c r="U2069" s="58"/>
      <c r="V2069" s="58"/>
      <c r="W2069" s="58"/>
      <c r="X2069" s="58"/>
      <c r="Y2069" s="58"/>
      <c r="Z2069" s="58"/>
      <c r="AA2069" s="38"/>
      <c r="AB2069" s="38"/>
      <c r="AC2069" s="58"/>
      <c r="AD2069" s="58"/>
      <c r="AE2069" s="58"/>
      <c r="AF2069" s="58"/>
      <c r="AG2069" s="58"/>
      <c r="AH2069" s="58"/>
      <c r="AI2069" s="58"/>
      <c r="AJ2069" s="58"/>
      <c r="AK2069" s="58"/>
      <c r="AL2069" s="58"/>
      <c r="AM2069" s="58"/>
      <c r="AN2069" s="58"/>
      <c r="AO2069" s="58"/>
      <c r="AP2069" s="58"/>
      <c r="AQ2069" s="58"/>
      <c r="AR2069" s="58"/>
      <c r="AS2069" s="58"/>
      <c r="AT2069" s="58"/>
      <c r="AU2069" s="58"/>
      <c r="AV2069" s="58"/>
      <c r="AW2069" s="58"/>
    </row>
    <row r="2070" spans="2:49">
      <c r="B2070" s="58"/>
      <c r="C2070" s="58"/>
      <c r="D2070" s="58"/>
      <c r="E2070" s="58"/>
      <c r="F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  <c r="Q2070" s="58"/>
      <c r="R2070" s="58"/>
      <c r="S2070" s="58"/>
      <c r="T2070" s="58"/>
      <c r="U2070" s="58"/>
      <c r="V2070" s="58"/>
      <c r="W2070" s="58"/>
      <c r="X2070" s="58"/>
      <c r="Y2070" s="58"/>
      <c r="Z2070" s="58"/>
      <c r="AA2070" s="38"/>
      <c r="AB2070" s="38"/>
      <c r="AC2070" s="58"/>
      <c r="AD2070" s="58"/>
      <c r="AE2070" s="58"/>
      <c r="AF2070" s="58"/>
      <c r="AG2070" s="58"/>
      <c r="AH2070" s="58"/>
      <c r="AI2070" s="58"/>
      <c r="AJ2070" s="58"/>
      <c r="AK2070" s="58"/>
      <c r="AL2070" s="58"/>
      <c r="AM2070" s="58"/>
      <c r="AN2070" s="58"/>
      <c r="AO2070" s="58"/>
      <c r="AP2070" s="58"/>
      <c r="AQ2070" s="58"/>
      <c r="AR2070" s="58"/>
      <c r="AS2070" s="58"/>
      <c r="AT2070" s="58"/>
      <c r="AU2070" s="58"/>
      <c r="AV2070" s="58"/>
      <c r="AW2070" s="58"/>
    </row>
    <row r="2071" spans="2:49">
      <c r="B2071" s="58"/>
      <c r="C2071" s="58"/>
      <c r="D2071" s="58"/>
      <c r="E2071" s="58"/>
      <c r="F2071" s="58"/>
      <c r="G2071" s="58"/>
      <c r="H2071" s="58"/>
      <c r="I2071" s="58"/>
      <c r="J2071" s="58"/>
      <c r="K2071" s="58"/>
      <c r="L2071" s="58"/>
      <c r="M2071" s="58"/>
      <c r="N2071" s="58"/>
      <c r="O2071" s="58"/>
      <c r="P2071" s="58"/>
      <c r="Q2071" s="58"/>
      <c r="R2071" s="58"/>
      <c r="S2071" s="58"/>
      <c r="T2071" s="58"/>
      <c r="U2071" s="58"/>
      <c r="V2071" s="58"/>
      <c r="W2071" s="58"/>
      <c r="X2071" s="58"/>
      <c r="Y2071" s="58"/>
      <c r="Z2071" s="58"/>
      <c r="AA2071" s="38"/>
      <c r="AB2071" s="38"/>
      <c r="AC2071" s="58"/>
      <c r="AD2071" s="58"/>
      <c r="AE2071" s="58"/>
      <c r="AF2071" s="58"/>
      <c r="AG2071" s="58"/>
      <c r="AH2071" s="58"/>
      <c r="AI2071" s="58"/>
      <c r="AJ2071" s="58"/>
      <c r="AK2071" s="58"/>
      <c r="AL2071" s="58"/>
      <c r="AM2071" s="58"/>
      <c r="AN2071" s="58"/>
      <c r="AO2071" s="58"/>
      <c r="AP2071" s="58"/>
      <c r="AQ2071" s="58"/>
      <c r="AR2071" s="58"/>
      <c r="AS2071" s="58"/>
      <c r="AT2071" s="58"/>
      <c r="AU2071" s="58"/>
      <c r="AV2071" s="58"/>
      <c r="AW2071" s="58"/>
    </row>
    <row r="2072" spans="2:49">
      <c r="B2072" s="58"/>
      <c r="C2072" s="58"/>
      <c r="D2072" s="58"/>
      <c r="E2072" s="58"/>
      <c r="F2072" s="58"/>
      <c r="G2072" s="58"/>
      <c r="H2072" s="58"/>
      <c r="I2072" s="58"/>
      <c r="J2072" s="58"/>
      <c r="K2072" s="58"/>
      <c r="L2072" s="58"/>
      <c r="M2072" s="58"/>
      <c r="N2072" s="58"/>
      <c r="O2072" s="58"/>
      <c r="P2072" s="58"/>
      <c r="Q2072" s="58"/>
      <c r="R2072" s="58"/>
      <c r="S2072" s="58"/>
      <c r="T2072" s="58"/>
      <c r="U2072" s="58"/>
      <c r="V2072" s="58"/>
      <c r="W2072" s="58"/>
      <c r="X2072" s="58"/>
      <c r="Y2072" s="58"/>
      <c r="Z2072" s="58"/>
      <c r="AA2072" s="38"/>
      <c r="AB2072" s="38"/>
      <c r="AC2072" s="58"/>
      <c r="AD2072" s="58"/>
      <c r="AE2072" s="58"/>
      <c r="AF2072" s="58"/>
      <c r="AG2072" s="58"/>
      <c r="AH2072" s="58"/>
      <c r="AI2072" s="58"/>
      <c r="AJ2072" s="58"/>
      <c r="AK2072" s="58"/>
      <c r="AL2072" s="58"/>
      <c r="AM2072" s="58"/>
      <c r="AN2072" s="58"/>
      <c r="AO2072" s="58"/>
      <c r="AP2072" s="58"/>
      <c r="AQ2072" s="58"/>
      <c r="AR2072" s="58"/>
      <c r="AS2072" s="58"/>
      <c r="AT2072" s="58"/>
      <c r="AU2072" s="58"/>
      <c r="AV2072" s="58"/>
      <c r="AW2072" s="58"/>
    </row>
    <row r="2073" spans="2:49">
      <c r="B2073" s="58"/>
      <c r="C2073" s="58"/>
      <c r="D2073" s="58"/>
      <c r="E2073" s="58"/>
      <c r="F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  <c r="Q2073" s="58"/>
      <c r="R2073" s="58"/>
      <c r="S2073" s="58"/>
      <c r="T2073" s="58"/>
      <c r="U2073" s="58"/>
      <c r="V2073" s="58"/>
      <c r="W2073" s="58"/>
      <c r="X2073" s="58"/>
      <c r="Y2073" s="58"/>
      <c r="Z2073" s="58"/>
      <c r="AA2073" s="38"/>
      <c r="AB2073" s="38"/>
      <c r="AC2073" s="58"/>
      <c r="AD2073" s="58"/>
      <c r="AE2073" s="58"/>
      <c r="AF2073" s="58"/>
      <c r="AG2073" s="58"/>
      <c r="AH2073" s="58"/>
      <c r="AI2073" s="58"/>
      <c r="AJ2073" s="58"/>
      <c r="AK2073" s="58"/>
      <c r="AL2073" s="58"/>
      <c r="AM2073" s="58"/>
      <c r="AN2073" s="58"/>
      <c r="AO2073" s="58"/>
      <c r="AP2073" s="58"/>
      <c r="AQ2073" s="58"/>
      <c r="AR2073" s="58"/>
      <c r="AS2073" s="58"/>
      <c r="AT2073" s="58"/>
      <c r="AU2073" s="58"/>
      <c r="AV2073" s="58"/>
      <c r="AW2073" s="58"/>
    </row>
    <row r="2074" spans="2:49">
      <c r="B2074" s="58"/>
      <c r="C2074" s="58"/>
      <c r="D2074" s="58"/>
      <c r="E2074" s="58"/>
      <c r="F2074" s="58"/>
      <c r="G2074" s="58"/>
      <c r="H2074" s="58"/>
      <c r="I2074" s="58"/>
      <c r="J2074" s="58"/>
      <c r="K2074" s="58"/>
      <c r="L2074" s="58"/>
      <c r="M2074" s="58"/>
      <c r="N2074" s="58"/>
      <c r="O2074" s="58"/>
      <c r="P2074" s="58"/>
      <c r="Q2074" s="58"/>
      <c r="R2074" s="58"/>
      <c r="S2074" s="58"/>
      <c r="T2074" s="58"/>
      <c r="U2074" s="58"/>
      <c r="V2074" s="58"/>
      <c r="W2074" s="58"/>
      <c r="X2074" s="58"/>
      <c r="Y2074" s="58"/>
      <c r="Z2074" s="58"/>
      <c r="AA2074" s="38"/>
      <c r="AB2074" s="38"/>
      <c r="AC2074" s="58"/>
      <c r="AD2074" s="58"/>
      <c r="AE2074" s="58"/>
      <c r="AF2074" s="58"/>
      <c r="AG2074" s="58"/>
      <c r="AH2074" s="58"/>
      <c r="AI2074" s="58"/>
      <c r="AJ2074" s="58"/>
      <c r="AK2074" s="58"/>
      <c r="AL2074" s="58"/>
      <c r="AM2074" s="58"/>
      <c r="AN2074" s="58"/>
      <c r="AO2074" s="58"/>
      <c r="AP2074" s="58"/>
      <c r="AQ2074" s="58"/>
      <c r="AR2074" s="58"/>
      <c r="AS2074" s="58"/>
      <c r="AT2074" s="58"/>
      <c r="AU2074" s="58"/>
      <c r="AV2074" s="58"/>
      <c r="AW2074" s="58"/>
    </row>
    <row r="2075" spans="2:49">
      <c r="B2075" s="58"/>
      <c r="C2075" s="58"/>
      <c r="D2075" s="58"/>
      <c r="E2075" s="58"/>
      <c r="F2075" s="58"/>
      <c r="G2075" s="58"/>
      <c r="H2075" s="58"/>
      <c r="I2075" s="58"/>
      <c r="J2075" s="58"/>
      <c r="K2075" s="58"/>
      <c r="L2075" s="58"/>
      <c r="M2075" s="58"/>
      <c r="N2075" s="58"/>
      <c r="O2075" s="58"/>
      <c r="P2075" s="58"/>
      <c r="Q2075" s="58"/>
      <c r="R2075" s="58"/>
      <c r="S2075" s="58"/>
      <c r="T2075" s="58"/>
      <c r="U2075" s="58"/>
      <c r="V2075" s="58"/>
      <c r="W2075" s="58"/>
      <c r="X2075" s="58"/>
      <c r="Y2075" s="58"/>
      <c r="Z2075" s="58"/>
      <c r="AA2075" s="38"/>
      <c r="AB2075" s="38"/>
      <c r="AC2075" s="58"/>
      <c r="AD2075" s="58"/>
      <c r="AE2075" s="58"/>
      <c r="AF2075" s="58"/>
      <c r="AG2075" s="58"/>
      <c r="AH2075" s="58"/>
      <c r="AI2075" s="58"/>
      <c r="AJ2075" s="58"/>
      <c r="AK2075" s="58"/>
      <c r="AL2075" s="58"/>
      <c r="AM2075" s="58"/>
      <c r="AN2075" s="58"/>
      <c r="AO2075" s="58"/>
      <c r="AP2075" s="58"/>
      <c r="AQ2075" s="58"/>
      <c r="AR2075" s="58"/>
      <c r="AS2075" s="58"/>
      <c r="AT2075" s="58"/>
      <c r="AU2075" s="58"/>
      <c r="AV2075" s="58"/>
      <c r="AW2075" s="58"/>
    </row>
    <row r="2076" spans="2:49">
      <c r="B2076" s="58"/>
      <c r="C2076" s="58"/>
      <c r="D2076" s="58"/>
      <c r="E2076" s="58"/>
      <c r="F2076" s="58"/>
      <c r="G2076" s="58"/>
      <c r="H2076" s="58"/>
      <c r="I2076" s="58"/>
      <c r="J2076" s="58"/>
      <c r="K2076" s="58"/>
      <c r="L2076" s="58"/>
      <c r="M2076" s="58"/>
      <c r="N2076" s="58"/>
      <c r="O2076" s="58"/>
      <c r="P2076" s="58"/>
      <c r="Q2076" s="58"/>
      <c r="R2076" s="58"/>
      <c r="S2076" s="58"/>
      <c r="T2076" s="58"/>
      <c r="U2076" s="58"/>
      <c r="V2076" s="58"/>
      <c r="W2076" s="58"/>
      <c r="X2076" s="58"/>
      <c r="Y2076" s="58"/>
      <c r="Z2076" s="58"/>
      <c r="AA2076" s="38"/>
      <c r="AB2076" s="38"/>
      <c r="AC2076" s="58"/>
      <c r="AD2076" s="58"/>
      <c r="AE2076" s="58"/>
      <c r="AF2076" s="58"/>
      <c r="AG2076" s="58"/>
      <c r="AH2076" s="58"/>
      <c r="AI2076" s="58"/>
      <c r="AJ2076" s="58"/>
      <c r="AK2076" s="58"/>
      <c r="AL2076" s="58"/>
      <c r="AM2076" s="58"/>
      <c r="AN2076" s="58"/>
      <c r="AO2076" s="58"/>
      <c r="AP2076" s="58"/>
      <c r="AQ2076" s="58"/>
      <c r="AR2076" s="58"/>
      <c r="AS2076" s="58"/>
      <c r="AT2076" s="58"/>
      <c r="AU2076" s="58"/>
      <c r="AV2076" s="58"/>
      <c r="AW2076" s="58"/>
    </row>
    <row r="2077" spans="2:49">
      <c r="B2077" s="58"/>
      <c r="C2077" s="58"/>
      <c r="D2077" s="58"/>
      <c r="E2077" s="58"/>
      <c r="F2077" s="58"/>
      <c r="G2077" s="58"/>
      <c r="H2077" s="58"/>
      <c r="I2077" s="58"/>
      <c r="J2077" s="58"/>
      <c r="K2077" s="58"/>
      <c r="L2077" s="58"/>
      <c r="M2077" s="58"/>
      <c r="N2077" s="58"/>
      <c r="O2077" s="58"/>
      <c r="P2077" s="58"/>
      <c r="Q2077" s="58"/>
      <c r="R2077" s="58"/>
      <c r="S2077" s="58"/>
      <c r="T2077" s="58"/>
      <c r="U2077" s="58"/>
      <c r="V2077" s="58"/>
      <c r="W2077" s="58"/>
      <c r="X2077" s="58"/>
      <c r="Y2077" s="58"/>
      <c r="Z2077" s="58"/>
      <c r="AA2077" s="38"/>
      <c r="AB2077" s="38"/>
      <c r="AC2077" s="58"/>
      <c r="AD2077" s="58"/>
      <c r="AE2077" s="58"/>
      <c r="AF2077" s="58"/>
      <c r="AG2077" s="58"/>
      <c r="AH2077" s="58"/>
      <c r="AI2077" s="58"/>
      <c r="AJ2077" s="58"/>
      <c r="AK2077" s="58"/>
      <c r="AL2077" s="58"/>
      <c r="AM2077" s="58"/>
      <c r="AN2077" s="58"/>
      <c r="AO2077" s="58"/>
      <c r="AP2077" s="58"/>
      <c r="AQ2077" s="58"/>
      <c r="AR2077" s="58"/>
      <c r="AS2077" s="58"/>
      <c r="AT2077" s="58"/>
      <c r="AU2077" s="58"/>
      <c r="AV2077" s="58"/>
      <c r="AW2077" s="58"/>
    </row>
    <row r="2078" spans="2:49">
      <c r="B2078" s="58"/>
      <c r="C2078" s="58"/>
      <c r="D2078" s="58"/>
      <c r="E2078" s="58"/>
      <c r="F2078" s="58"/>
      <c r="G2078" s="58"/>
      <c r="H2078" s="58"/>
      <c r="I2078" s="58"/>
      <c r="J2078" s="58"/>
      <c r="K2078" s="58"/>
      <c r="L2078" s="58"/>
      <c r="M2078" s="58"/>
      <c r="N2078" s="58"/>
      <c r="O2078" s="58"/>
      <c r="P2078" s="58"/>
      <c r="Q2078" s="58"/>
      <c r="R2078" s="58"/>
      <c r="S2078" s="58"/>
      <c r="T2078" s="58"/>
      <c r="U2078" s="58"/>
      <c r="V2078" s="58"/>
      <c r="W2078" s="58"/>
      <c r="X2078" s="58"/>
      <c r="Y2078" s="58"/>
      <c r="Z2078" s="58"/>
      <c r="AA2078" s="38"/>
      <c r="AB2078" s="38"/>
      <c r="AC2078" s="58"/>
      <c r="AD2078" s="58"/>
      <c r="AE2078" s="58"/>
      <c r="AF2078" s="58"/>
      <c r="AG2078" s="58"/>
      <c r="AH2078" s="58"/>
      <c r="AI2078" s="58"/>
      <c r="AJ2078" s="58"/>
      <c r="AK2078" s="58"/>
      <c r="AL2078" s="58"/>
      <c r="AM2078" s="58"/>
      <c r="AN2078" s="58"/>
      <c r="AO2078" s="58"/>
      <c r="AP2078" s="58"/>
      <c r="AQ2078" s="58"/>
      <c r="AR2078" s="58"/>
      <c r="AS2078" s="58"/>
      <c r="AT2078" s="58"/>
      <c r="AU2078" s="58"/>
      <c r="AV2078" s="58"/>
      <c r="AW2078" s="58"/>
    </row>
    <row r="2079" spans="2:49">
      <c r="B2079" s="58"/>
      <c r="C2079" s="58"/>
      <c r="D2079" s="58"/>
      <c r="E2079" s="58"/>
      <c r="F2079" s="58"/>
      <c r="G2079" s="58"/>
      <c r="H2079" s="58"/>
      <c r="I2079" s="58"/>
      <c r="J2079" s="58"/>
      <c r="K2079" s="58"/>
      <c r="L2079" s="58"/>
      <c r="M2079" s="58"/>
      <c r="N2079" s="58"/>
      <c r="O2079" s="58"/>
      <c r="P2079" s="58"/>
      <c r="Q2079" s="58"/>
      <c r="R2079" s="58"/>
      <c r="S2079" s="58"/>
      <c r="T2079" s="58"/>
      <c r="U2079" s="58"/>
      <c r="V2079" s="58"/>
      <c r="W2079" s="58"/>
      <c r="X2079" s="58"/>
      <c r="Y2079" s="58"/>
      <c r="Z2079" s="58"/>
      <c r="AA2079" s="38"/>
      <c r="AB2079" s="38"/>
      <c r="AC2079" s="58"/>
      <c r="AD2079" s="58"/>
      <c r="AE2079" s="58"/>
      <c r="AF2079" s="58"/>
      <c r="AG2079" s="58"/>
      <c r="AH2079" s="58"/>
      <c r="AI2079" s="58"/>
      <c r="AJ2079" s="58"/>
      <c r="AK2079" s="58"/>
      <c r="AL2079" s="58"/>
      <c r="AM2079" s="58"/>
      <c r="AN2079" s="58"/>
      <c r="AO2079" s="58"/>
      <c r="AP2079" s="58"/>
      <c r="AQ2079" s="58"/>
      <c r="AR2079" s="58"/>
      <c r="AS2079" s="58"/>
      <c r="AT2079" s="58"/>
      <c r="AU2079" s="58"/>
      <c r="AV2079" s="58"/>
      <c r="AW2079" s="58"/>
    </row>
    <row r="2080" spans="2:49">
      <c r="B2080" s="58"/>
      <c r="C2080" s="58"/>
      <c r="D2080" s="58"/>
      <c r="E2080" s="58"/>
      <c r="F2080" s="58"/>
      <c r="G2080" s="58"/>
      <c r="H2080" s="58"/>
      <c r="I2080" s="58"/>
      <c r="J2080" s="58"/>
      <c r="K2080" s="58"/>
      <c r="L2080" s="58"/>
      <c r="M2080" s="58"/>
      <c r="N2080" s="58"/>
      <c r="O2080" s="58"/>
      <c r="P2080" s="58"/>
      <c r="Q2080" s="58"/>
      <c r="R2080" s="58"/>
      <c r="S2080" s="58"/>
      <c r="T2080" s="58"/>
      <c r="U2080" s="58"/>
      <c r="V2080" s="58"/>
      <c r="W2080" s="58"/>
      <c r="X2080" s="58"/>
      <c r="Y2080" s="58"/>
      <c r="Z2080" s="58"/>
      <c r="AA2080" s="38"/>
      <c r="AB2080" s="38"/>
      <c r="AC2080" s="58"/>
      <c r="AD2080" s="58"/>
      <c r="AE2080" s="58"/>
      <c r="AF2080" s="58"/>
      <c r="AG2080" s="58"/>
      <c r="AH2080" s="58"/>
      <c r="AI2080" s="58"/>
      <c r="AJ2080" s="58"/>
      <c r="AK2080" s="58"/>
      <c r="AL2080" s="58"/>
      <c r="AM2080" s="58"/>
      <c r="AN2080" s="58"/>
      <c r="AO2080" s="58"/>
      <c r="AP2080" s="58"/>
      <c r="AQ2080" s="58"/>
      <c r="AR2080" s="58"/>
      <c r="AS2080" s="58"/>
      <c r="AT2080" s="58"/>
      <c r="AU2080" s="58"/>
      <c r="AV2080" s="58"/>
      <c r="AW2080" s="58"/>
    </row>
    <row r="2081" spans="2:49">
      <c r="B2081" s="58"/>
      <c r="C2081" s="58"/>
      <c r="D2081" s="58"/>
      <c r="E2081" s="58"/>
      <c r="F2081" s="58"/>
      <c r="G2081" s="58"/>
      <c r="H2081" s="58"/>
      <c r="I2081" s="58"/>
      <c r="J2081" s="58"/>
      <c r="K2081" s="58"/>
      <c r="L2081" s="58"/>
      <c r="M2081" s="58"/>
      <c r="N2081" s="58"/>
      <c r="O2081" s="58"/>
      <c r="P2081" s="58"/>
      <c r="Q2081" s="58"/>
      <c r="R2081" s="58"/>
      <c r="S2081" s="58"/>
      <c r="T2081" s="58"/>
      <c r="U2081" s="58"/>
      <c r="V2081" s="58"/>
      <c r="W2081" s="58"/>
      <c r="X2081" s="58"/>
      <c r="Y2081" s="58"/>
      <c r="Z2081" s="58"/>
      <c r="AA2081" s="38"/>
      <c r="AB2081" s="38"/>
      <c r="AC2081" s="58"/>
      <c r="AD2081" s="58"/>
      <c r="AE2081" s="58"/>
      <c r="AF2081" s="58"/>
      <c r="AG2081" s="58"/>
      <c r="AH2081" s="58"/>
      <c r="AI2081" s="58"/>
      <c r="AJ2081" s="58"/>
      <c r="AK2081" s="58"/>
      <c r="AL2081" s="58"/>
      <c r="AM2081" s="58"/>
      <c r="AN2081" s="58"/>
      <c r="AO2081" s="58"/>
      <c r="AP2081" s="58"/>
      <c r="AQ2081" s="58"/>
      <c r="AR2081" s="58"/>
      <c r="AS2081" s="58"/>
      <c r="AT2081" s="58"/>
      <c r="AU2081" s="58"/>
      <c r="AV2081" s="58"/>
      <c r="AW2081" s="58"/>
    </row>
    <row r="2082" spans="2:49">
      <c r="B2082" s="58"/>
      <c r="C2082" s="58"/>
      <c r="D2082" s="58"/>
      <c r="E2082" s="58"/>
      <c r="F2082" s="58"/>
      <c r="G2082" s="58"/>
      <c r="H2082" s="58"/>
      <c r="I2082" s="58"/>
      <c r="J2082" s="58"/>
      <c r="K2082" s="58"/>
      <c r="L2082" s="58"/>
      <c r="M2082" s="58"/>
      <c r="N2082" s="58"/>
      <c r="O2082" s="58"/>
      <c r="P2082" s="58"/>
      <c r="Q2082" s="58"/>
      <c r="R2082" s="58"/>
      <c r="S2082" s="58"/>
      <c r="T2082" s="58"/>
      <c r="U2082" s="58"/>
      <c r="V2082" s="58"/>
      <c r="W2082" s="58"/>
      <c r="X2082" s="58"/>
      <c r="Y2082" s="58"/>
      <c r="Z2082" s="58"/>
      <c r="AA2082" s="38"/>
      <c r="AB2082" s="38"/>
      <c r="AC2082" s="58"/>
      <c r="AD2082" s="58"/>
      <c r="AE2082" s="58"/>
      <c r="AF2082" s="58"/>
      <c r="AG2082" s="58"/>
      <c r="AH2082" s="58"/>
      <c r="AI2082" s="58"/>
      <c r="AJ2082" s="58"/>
      <c r="AK2082" s="58"/>
      <c r="AL2082" s="58"/>
      <c r="AM2082" s="58"/>
      <c r="AN2082" s="58"/>
      <c r="AO2082" s="58"/>
      <c r="AP2082" s="58"/>
      <c r="AQ2082" s="58"/>
      <c r="AR2082" s="58"/>
      <c r="AS2082" s="58"/>
      <c r="AT2082" s="58"/>
      <c r="AU2082" s="58"/>
      <c r="AV2082" s="58"/>
      <c r="AW2082" s="58"/>
    </row>
    <row r="2083" spans="2:49">
      <c r="B2083" s="58"/>
      <c r="C2083" s="58"/>
      <c r="D2083" s="58"/>
      <c r="E2083" s="58"/>
      <c r="F2083" s="58"/>
      <c r="G2083" s="58"/>
      <c r="H2083" s="58"/>
      <c r="I2083" s="58"/>
      <c r="J2083" s="58"/>
      <c r="K2083" s="58"/>
      <c r="L2083" s="58"/>
      <c r="M2083" s="58"/>
      <c r="N2083" s="58"/>
      <c r="O2083" s="58"/>
      <c r="P2083" s="58"/>
      <c r="Q2083" s="58"/>
      <c r="R2083" s="58"/>
      <c r="S2083" s="58"/>
      <c r="T2083" s="58"/>
      <c r="U2083" s="58"/>
      <c r="V2083" s="58"/>
      <c r="W2083" s="58"/>
      <c r="X2083" s="58"/>
      <c r="Y2083" s="58"/>
      <c r="Z2083" s="58"/>
      <c r="AA2083" s="38"/>
      <c r="AB2083" s="38"/>
      <c r="AC2083" s="58"/>
      <c r="AD2083" s="58"/>
      <c r="AE2083" s="58"/>
      <c r="AF2083" s="58"/>
      <c r="AG2083" s="58"/>
      <c r="AH2083" s="58"/>
      <c r="AI2083" s="58"/>
      <c r="AJ2083" s="58"/>
      <c r="AK2083" s="58"/>
      <c r="AL2083" s="58"/>
      <c r="AM2083" s="58"/>
      <c r="AN2083" s="58"/>
      <c r="AO2083" s="58"/>
      <c r="AP2083" s="58"/>
      <c r="AQ2083" s="58"/>
      <c r="AR2083" s="58"/>
      <c r="AS2083" s="58"/>
      <c r="AT2083" s="58"/>
      <c r="AU2083" s="58"/>
      <c r="AV2083" s="58"/>
      <c r="AW2083" s="58"/>
    </row>
    <row r="2084" spans="2:49">
      <c r="B2084" s="58"/>
      <c r="C2084" s="58"/>
      <c r="D2084" s="58"/>
      <c r="E2084" s="58"/>
      <c r="F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  <c r="Q2084" s="58"/>
      <c r="R2084" s="58"/>
      <c r="S2084" s="58"/>
      <c r="T2084" s="58"/>
      <c r="U2084" s="58"/>
      <c r="V2084" s="58"/>
      <c r="W2084" s="58"/>
      <c r="X2084" s="58"/>
      <c r="Y2084" s="58"/>
      <c r="Z2084" s="58"/>
      <c r="AA2084" s="38"/>
      <c r="AB2084" s="38"/>
      <c r="AC2084" s="58"/>
      <c r="AD2084" s="58"/>
      <c r="AE2084" s="58"/>
      <c r="AF2084" s="58"/>
      <c r="AG2084" s="58"/>
      <c r="AH2084" s="58"/>
      <c r="AI2084" s="58"/>
      <c r="AJ2084" s="58"/>
      <c r="AK2084" s="58"/>
      <c r="AL2084" s="58"/>
      <c r="AM2084" s="58"/>
      <c r="AN2084" s="58"/>
      <c r="AO2084" s="58"/>
      <c r="AP2084" s="58"/>
      <c r="AQ2084" s="58"/>
      <c r="AR2084" s="58"/>
      <c r="AS2084" s="58"/>
      <c r="AT2084" s="58"/>
      <c r="AU2084" s="58"/>
      <c r="AV2084" s="58"/>
      <c r="AW2084" s="58"/>
    </row>
    <row r="2085" spans="2:49">
      <c r="B2085" s="58"/>
      <c r="C2085" s="58"/>
      <c r="D2085" s="58"/>
      <c r="E2085" s="58"/>
      <c r="F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  <c r="Q2085" s="58"/>
      <c r="R2085" s="58"/>
      <c r="S2085" s="58"/>
      <c r="T2085" s="58"/>
      <c r="U2085" s="58"/>
      <c r="V2085" s="58"/>
      <c r="W2085" s="58"/>
      <c r="X2085" s="58"/>
      <c r="Y2085" s="58"/>
      <c r="Z2085" s="58"/>
      <c r="AA2085" s="38"/>
      <c r="AB2085" s="38"/>
      <c r="AC2085" s="58"/>
      <c r="AD2085" s="58"/>
      <c r="AE2085" s="58"/>
      <c r="AF2085" s="58"/>
      <c r="AG2085" s="58"/>
      <c r="AH2085" s="58"/>
      <c r="AI2085" s="58"/>
      <c r="AJ2085" s="58"/>
      <c r="AK2085" s="58"/>
      <c r="AL2085" s="58"/>
      <c r="AM2085" s="58"/>
      <c r="AN2085" s="58"/>
      <c r="AO2085" s="58"/>
      <c r="AP2085" s="58"/>
      <c r="AQ2085" s="58"/>
      <c r="AR2085" s="58"/>
      <c r="AS2085" s="58"/>
      <c r="AT2085" s="58"/>
      <c r="AU2085" s="58"/>
      <c r="AV2085" s="58"/>
      <c r="AW2085" s="58"/>
    </row>
    <row r="2086" spans="2:49">
      <c r="B2086" s="58"/>
      <c r="C2086" s="58"/>
      <c r="D2086" s="58"/>
      <c r="E2086" s="58"/>
      <c r="F2086" s="58"/>
      <c r="G2086" s="58"/>
      <c r="H2086" s="58"/>
      <c r="I2086" s="58"/>
      <c r="J2086" s="58"/>
      <c r="K2086" s="58"/>
      <c r="L2086" s="58"/>
      <c r="M2086" s="58"/>
      <c r="N2086" s="58"/>
      <c r="O2086" s="58"/>
      <c r="P2086" s="58"/>
      <c r="Q2086" s="58"/>
      <c r="R2086" s="58"/>
      <c r="S2086" s="58"/>
      <c r="T2086" s="58"/>
      <c r="U2086" s="58"/>
      <c r="V2086" s="58"/>
      <c r="W2086" s="58"/>
      <c r="X2086" s="58"/>
      <c r="Y2086" s="58"/>
      <c r="Z2086" s="58"/>
      <c r="AA2086" s="38"/>
      <c r="AB2086" s="38"/>
      <c r="AC2086" s="58"/>
      <c r="AD2086" s="58"/>
      <c r="AE2086" s="58"/>
      <c r="AF2086" s="58"/>
      <c r="AG2086" s="58"/>
      <c r="AH2086" s="58"/>
      <c r="AI2086" s="58"/>
      <c r="AJ2086" s="58"/>
      <c r="AK2086" s="58"/>
      <c r="AL2086" s="58"/>
      <c r="AM2086" s="58"/>
      <c r="AN2086" s="58"/>
      <c r="AO2086" s="58"/>
      <c r="AP2086" s="58"/>
      <c r="AQ2086" s="58"/>
      <c r="AR2086" s="58"/>
      <c r="AS2086" s="58"/>
      <c r="AT2086" s="58"/>
      <c r="AU2086" s="58"/>
      <c r="AV2086" s="58"/>
      <c r="AW2086" s="58"/>
    </row>
    <row r="2087" spans="2:49">
      <c r="B2087" s="58"/>
      <c r="C2087" s="58"/>
      <c r="D2087" s="58"/>
      <c r="E2087" s="58"/>
      <c r="F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  <c r="Q2087" s="58"/>
      <c r="R2087" s="58"/>
      <c r="S2087" s="58"/>
      <c r="T2087" s="58"/>
      <c r="U2087" s="58"/>
      <c r="V2087" s="58"/>
      <c r="W2087" s="58"/>
      <c r="X2087" s="58"/>
      <c r="Y2087" s="58"/>
      <c r="Z2087" s="58"/>
      <c r="AA2087" s="38"/>
      <c r="AB2087" s="38"/>
      <c r="AC2087" s="58"/>
      <c r="AD2087" s="58"/>
      <c r="AE2087" s="58"/>
      <c r="AF2087" s="58"/>
      <c r="AG2087" s="58"/>
      <c r="AH2087" s="58"/>
      <c r="AI2087" s="58"/>
      <c r="AJ2087" s="58"/>
      <c r="AK2087" s="58"/>
      <c r="AL2087" s="58"/>
      <c r="AM2087" s="58"/>
      <c r="AN2087" s="58"/>
      <c r="AO2087" s="58"/>
      <c r="AP2087" s="58"/>
      <c r="AQ2087" s="58"/>
      <c r="AR2087" s="58"/>
      <c r="AS2087" s="58"/>
      <c r="AT2087" s="58"/>
      <c r="AU2087" s="58"/>
      <c r="AV2087" s="58"/>
      <c r="AW2087" s="58"/>
    </row>
    <row r="2088" spans="2:49">
      <c r="B2088" s="58"/>
      <c r="C2088" s="58"/>
      <c r="D2088" s="58"/>
      <c r="E2088" s="58"/>
      <c r="F2088" s="58"/>
      <c r="G2088" s="58"/>
      <c r="H2088" s="58"/>
      <c r="I2088" s="58"/>
      <c r="J2088" s="58"/>
      <c r="K2088" s="58"/>
      <c r="L2088" s="58"/>
      <c r="M2088" s="58"/>
      <c r="N2088" s="58"/>
      <c r="O2088" s="58"/>
      <c r="P2088" s="58"/>
      <c r="Q2088" s="58"/>
      <c r="R2088" s="58"/>
      <c r="S2088" s="58"/>
      <c r="T2088" s="58"/>
      <c r="U2088" s="58"/>
      <c r="V2088" s="58"/>
      <c r="W2088" s="58"/>
      <c r="X2088" s="58"/>
      <c r="Y2088" s="58"/>
      <c r="Z2088" s="58"/>
      <c r="AA2088" s="38"/>
      <c r="AB2088" s="38"/>
      <c r="AC2088" s="58"/>
      <c r="AD2088" s="58"/>
      <c r="AE2088" s="58"/>
      <c r="AF2088" s="58"/>
      <c r="AG2088" s="58"/>
      <c r="AH2088" s="58"/>
      <c r="AI2088" s="58"/>
      <c r="AJ2088" s="58"/>
      <c r="AK2088" s="58"/>
      <c r="AL2088" s="58"/>
      <c r="AM2088" s="58"/>
      <c r="AN2088" s="58"/>
      <c r="AO2088" s="58"/>
      <c r="AP2088" s="58"/>
      <c r="AQ2088" s="58"/>
      <c r="AR2088" s="58"/>
      <c r="AS2088" s="58"/>
      <c r="AT2088" s="58"/>
      <c r="AU2088" s="58"/>
      <c r="AV2088" s="58"/>
      <c r="AW2088" s="58"/>
    </row>
    <row r="2089" spans="2:49">
      <c r="B2089" s="58"/>
      <c r="C2089" s="58"/>
      <c r="D2089" s="58"/>
      <c r="E2089" s="58"/>
      <c r="F2089" s="58"/>
      <c r="G2089" s="58"/>
      <c r="H2089" s="58"/>
      <c r="I2089" s="58"/>
      <c r="J2089" s="58"/>
      <c r="K2089" s="58"/>
      <c r="L2089" s="58"/>
      <c r="M2089" s="58"/>
      <c r="N2089" s="58"/>
      <c r="O2089" s="58"/>
      <c r="P2089" s="58"/>
      <c r="Q2089" s="58"/>
      <c r="R2089" s="58"/>
      <c r="S2089" s="58"/>
      <c r="T2089" s="58"/>
      <c r="U2089" s="58"/>
      <c r="V2089" s="58"/>
      <c r="W2089" s="58"/>
      <c r="X2089" s="58"/>
      <c r="Y2089" s="58"/>
      <c r="Z2089" s="58"/>
      <c r="AA2089" s="38"/>
      <c r="AB2089" s="38"/>
      <c r="AC2089" s="58"/>
      <c r="AD2089" s="58"/>
      <c r="AE2089" s="58"/>
      <c r="AF2089" s="58"/>
      <c r="AG2089" s="58"/>
      <c r="AH2089" s="58"/>
      <c r="AI2089" s="58"/>
      <c r="AJ2089" s="58"/>
      <c r="AK2089" s="58"/>
      <c r="AL2089" s="58"/>
      <c r="AM2089" s="58"/>
      <c r="AN2089" s="58"/>
      <c r="AO2089" s="58"/>
      <c r="AP2089" s="58"/>
      <c r="AQ2089" s="58"/>
      <c r="AR2089" s="58"/>
      <c r="AS2089" s="58"/>
      <c r="AT2089" s="58"/>
      <c r="AU2089" s="58"/>
      <c r="AV2089" s="58"/>
      <c r="AW2089" s="58"/>
    </row>
    <row r="2090" spans="2:49">
      <c r="B2090" s="58"/>
      <c r="C2090" s="58"/>
      <c r="D2090" s="58"/>
      <c r="E2090" s="58"/>
      <c r="F2090" s="58"/>
      <c r="G2090" s="58"/>
      <c r="H2090" s="58"/>
      <c r="I2090" s="58"/>
      <c r="J2090" s="58"/>
      <c r="K2090" s="58"/>
      <c r="L2090" s="58"/>
      <c r="M2090" s="58"/>
      <c r="N2090" s="58"/>
      <c r="O2090" s="58"/>
      <c r="P2090" s="58"/>
      <c r="Q2090" s="58"/>
      <c r="R2090" s="58"/>
      <c r="S2090" s="58"/>
      <c r="T2090" s="58"/>
      <c r="U2090" s="58"/>
      <c r="V2090" s="58"/>
      <c r="W2090" s="58"/>
      <c r="X2090" s="58"/>
      <c r="Y2090" s="58"/>
      <c r="Z2090" s="58"/>
      <c r="AA2090" s="38"/>
      <c r="AB2090" s="38"/>
      <c r="AC2090" s="58"/>
      <c r="AD2090" s="58"/>
      <c r="AE2090" s="58"/>
      <c r="AF2090" s="58"/>
      <c r="AG2090" s="58"/>
      <c r="AH2090" s="58"/>
      <c r="AI2090" s="58"/>
      <c r="AJ2090" s="58"/>
      <c r="AK2090" s="58"/>
      <c r="AL2090" s="58"/>
      <c r="AM2090" s="58"/>
      <c r="AN2090" s="58"/>
      <c r="AO2090" s="58"/>
      <c r="AP2090" s="58"/>
      <c r="AQ2090" s="58"/>
      <c r="AR2090" s="58"/>
      <c r="AS2090" s="58"/>
      <c r="AT2090" s="58"/>
      <c r="AU2090" s="58"/>
      <c r="AV2090" s="58"/>
      <c r="AW2090" s="58"/>
    </row>
    <row r="2091" spans="2:49">
      <c r="B2091" s="58"/>
      <c r="C2091" s="58"/>
      <c r="D2091" s="58"/>
      <c r="E2091" s="58"/>
      <c r="F2091" s="58"/>
      <c r="G2091" s="58"/>
      <c r="H2091" s="58"/>
      <c r="I2091" s="58"/>
      <c r="J2091" s="58"/>
      <c r="K2091" s="58"/>
      <c r="L2091" s="58"/>
      <c r="M2091" s="58"/>
      <c r="N2091" s="58"/>
      <c r="O2091" s="58"/>
      <c r="P2091" s="58"/>
      <c r="Q2091" s="58"/>
      <c r="R2091" s="58"/>
      <c r="S2091" s="58"/>
      <c r="T2091" s="58"/>
      <c r="U2091" s="58"/>
      <c r="V2091" s="58"/>
      <c r="W2091" s="58"/>
      <c r="X2091" s="58"/>
      <c r="Y2091" s="58"/>
      <c r="Z2091" s="58"/>
      <c r="AA2091" s="38"/>
      <c r="AB2091" s="38"/>
      <c r="AC2091" s="58"/>
      <c r="AD2091" s="58"/>
      <c r="AE2091" s="58"/>
      <c r="AF2091" s="58"/>
      <c r="AG2091" s="58"/>
      <c r="AH2091" s="58"/>
      <c r="AI2091" s="58"/>
      <c r="AJ2091" s="58"/>
      <c r="AK2091" s="58"/>
      <c r="AL2091" s="58"/>
      <c r="AM2091" s="58"/>
      <c r="AN2091" s="58"/>
      <c r="AO2091" s="58"/>
      <c r="AP2091" s="58"/>
      <c r="AQ2091" s="58"/>
      <c r="AR2091" s="58"/>
      <c r="AS2091" s="58"/>
      <c r="AT2091" s="58"/>
      <c r="AU2091" s="58"/>
      <c r="AV2091" s="58"/>
      <c r="AW2091" s="58"/>
    </row>
    <row r="2092" spans="2:49">
      <c r="B2092" s="58"/>
      <c r="C2092" s="58"/>
      <c r="D2092" s="58"/>
      <c r="E2092" s="58"/>
      <c r="F2092" s="58"/>
      <c r="G2092" s="58"/>
      <c r="H2092" s="58"/>
      <c r="I2092" s="58"/>
      <c r="J2092" s="58"/>
      <c r="K2092" s="58"/>
      <c r="L2092" s="58"/>
      <c r="M2092" s="58"/>
      <c r="N2092" s="58"/>
      <c r="O2092" s="58"/>
      <c r="P2092" s="58"/>
      <c r="Q2092" s="58"/>
      <c r="R2092" s="58"/>
      <c r="S2092" s="58"/>
      <c r="T2092" s="58"/>
      <c r="U2092" s="58"/>
      <c r="V2092" s="58"/>
      <c r="W2092" s="58"/>
      <c r="X2092" s="58"/>
      <c r="Y2092" s="58"/>
      <c r="Z2092" s="58"/>
      <c r="AA2092" s="38"/>
      <c r="AB2092" s="38"/>
      <c r="AC2092" s="58"/>
      <c r="AD2092" s="58"/>
      <c r="AE2092" s="58"/>
      <c r="AF2092" s="58"/>
      <c r="AG2092" s="58"/>
      <c r="AH2092" s="58"/>
      <c r="AI2092" s="58"/>
      <c r="AJ2092" s="58"/>
      <c r="AK2092" s="58"/>
      <c r="AL2092" s="58"/>
      <c r="AM2092" s="58"/>
      <c r="AN2092" s="58"/>
      <c r="AO2092" s="58"/>
      <c r="AP2092" s="58"/>
      <c r="AQ2092" s="58"/>
      <c r="AR2092" s="58"/>
      <c r="AS2092" s="58"/>
      <c r="AT2092" s="58"/>
      <c r="AU2092" s="58"/>
      <c r="AV2092" s="58"/>
      <c r="AW2092" s="58"/>
    </row>
    <row r="2093" spans="2:49">
      <c r="B2093" s="58"/>
      <c r="C2093" s="58"/>
      <c r="D2093" s="58"/>
      <c r="E2093" s="58"/>
      <c r="F2093" s="58"/>
      <c r="G2093" s="58"/>
      <c r="H2093" s="58"/>
      <c r="I2093" s="58"/>
      <c r="J2093" s="58"/>
      <c r="K2093" s="58"/>
      <c r="L2093" s="58"/>
      <c r="M2093" s="58"/>
      <c r="N2093" s="58"/>
      <c r="O2093" s="58"/>
      <c r="P2093" s="58"/>
      <c r="Q2093" s="58"/>
      <c r="R2093" s="58"/>
      <c r="S2093" s="58"/>
      <c r="T2093" s="58"/>
      <c r="U2093" s="58"/>
      <c r="V2093" s="58"/>
      <c r="W2093" s="58"/>
      <c r="X2093" s="58"/>
      <c r="Y2093" s="58"/>
      <c r="Z2093" s="58"/>
      <c r="AA2093" s="38"/>
      <c r="AB2093" s="38"/>
      <c r="AC2093" s="58"/>
      <c r="AD2093" s="58"/>
      <c r="AE2093" s="58"/>
      <c r="AF2093" s="58"/>
      <c r="AG2093" s="58"/>
      <c r="AH2093" s="58"/>
      <c r="AI2093" s="58"/>
      <c r="AJ2093" s="58"/>
      <c r="AK2093" s="58"/>
      <c r="AL2093" s="58"/>
      <c r="AM2093" s="58"/>
      <c r="AN2093" s="58"/>
      <c r="AO2093" s="58"/>
      <c r="AP2093" s="58"/>
      <c r="AQ2093" s="58"/>
      <c r="AR2093" s="58"/>
      <c r="AS2093" s="58"/>
      <c r="AT2093" s="58"/>
      <c r="AU2093" s="58"/>
      <c r="AV2093" s="58"/>
      <c r="AW2093" s="58"/>
    </row>
    <row r="2094" spans="2:49">
      <c r="B2094" s="58"/>
      <c r="C2094" s="58"/>
      <c r="D2094" s="58"/>
      <c r="E2094" s="58"/>
      <c r="F2094" s="58"/>
      <c r="G2094" s="58"/>
      <c r="H2094" s="58"/>
      <c r="I2094" s="58"/>
      <c r="J2094" s="58"/>
      <c r="K2094" s="58"/>
      <c r="L2094" s="58"/>
      <c r="M2094" s="58"/>
      <c r="N2094" s="58"/>
      <c r="O2094" s="58"/>
      <c r="P2094" s="58"/>
      <c r="Q2094" s="58"/>
      <c r="R2094" s="58"/>
      <c r="S2094" s="58"/>
      <c r="T2094" s="58"/>
      <c r="U2094" s="58"/>
      <c r="V2094" s="58"/>
      <c r="W2094" s="58"/>
      <c r="X2094" s="58"/>
      <c r="Y2094" s="58"/>
      <c r="Z2094" s="58"/>
      <c r="AA2094" s="38"/>
      <c r="AB2094" s="38"/>
      <c r="AC2094" s="58"/>
      <c r="AD2094" s="58"/>
      <c r="AE2094" s="58"/>
      <c r="AF2094" s="58"/>
      <c r="AG2094" s="58"/>
      <c r="AH2094" s="58"/>
      <c r="AI2094" s="58"/>
      <c r="AJ2094" s="58"/>
      <c r="AK2094" s="58"/>
      <c r="AL2094" s="58"/>
      <c r="AM2094" s="58"/>
      <c r="AN2094" s="58"/>
      <c r="AO2094" s="58"/>
      <c r="AP2094" s="58"/>
      <c r="AQ2094" s="58"/>
      <c r="AR2094" s="58"/>
      <c r="AS2094" s="58"/>
      <c r="AT2094" s="58"/>
      <c r="AU2094" s="58"/>
      <c r="AV2094" s="58"/>
      <c r="AW2094" s="58"/>
    </row>
    <row r="2095" spans="2:49">
      <c r="B2095" s="58"/>
      <c r="C2095" s="58"/>
      <c r="D2095" s="58"/>
      <c r="E2095" s="58"/>
      <c r="F2095" s="58"/>
      <c r="G2095" s="58"/>
      <c r="H2095" s="58"/>
      <c r="I2095" s="58"/>
      <c r="J2095" s="58"/>
      <c r="K2095" s="58"/>
      <c r="L2095" s="58"/>
      <c r="M2095" s="58"/>
      <c r="N2095" s="58"/>
      <c r="O2095" s="58"/>
      <c r="P2095" s="58"/>
      <c r="Q2095" s="58"/>
      <c r="R2095" s="58"/>
      <c r="S2095" s="58"/>
      <c r="T2095" s="58"/>
      <c r="U2095" s="58"/>
      <c r="V2095" s="58"/>
      <c r="W2095" s="58"/>
      <c r="X2095" s="58"/>
      <c r="Y2095" s="58"/>
      <c r="Z2095" s="58"/>
      <c r="AA2095" s="38"/>
      <c r="AB2095" s="38"/>
      <c r="AC2095" s="58"/>
      <c r="AD2095" s="58"/>
      <c r="AE2095" s="58"/>
      <c r="AF2095" s="58"/>
      <c r="AG2095" s="58"/>
      <c r="AH2095" s="58"/>
      <c r="AI2095" s="58"/>
      <c r="AJ2095" s="58"/>
      <c r="AK2095" s="58"/>
      <c r="AL2095" s="58"/>
      <c r="AM2095" s="58"/>
      <c r="AN2095" s="58"/>
      <c r="AO2095" s="58"/>
      <c r="AP2095" s="58"/>
      <c r="AQ2095" s="58"/>
      <c r="AR2095" s="58"/>
      <c r="AS2095" s="58"/>
      <c r="AT2095" s="58"/>
      <c r="AU2095" s="58"/>
      <c r="AV2095" s="58"/>
      <c r="AW2095" s="58"/>
    </row>
    <row r="2096" spans="2:49">
      <c r="B2096" s="58"/>
      <c r="C2096" s="58"/>
      <c r="D2096" s="58"/>
      <c r="E2096" s="58"/>
      <c r="F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  <c r="Q2096" s="58"/>
      <c r="R2096" s="58"/>
      <c r="S2096" s="58"/>
      <c r="T2096" s="58"/>
      <c r="U2096" s="58"/>
      <c r="V2096" s="58"/>
      <c r="W2096" s="58"/>
      <c r="X2096" s="58"/>
      <c r="Y2096" s="58"/>
      <c r="Z2096" s="58"/>
      <c r="AA2096" s="38"/>
      <c r="AB2096" s="38"/>
      <c r="AC2096" s="58"/>
      <c r="AD2096" s="58"/>
      <c r="AE2096" s="58"/>
      <c r="AF2096" s="58"/>
      <c r="AG2096" s="58"/>
      <c r="AH2096" s="58"/>
      <c r="AI2096" s="58"/>
      <c r="AJ2096" s="58"/>
      <c r="AK2096" s="58"/>
      <c r="AL2096" s="58"/>
      <c r="AM2096" s="58"/>
      <c r="AN2096" s="58"/>
      <c r="AO2096" s="58"/>
      <c r="AP2096" s="58"/>
      <c r="AQ2096" s="58"/>
      <c r="AR2096" s="58"/>
      <c r="AS2096" s="58"/>
      <c r="AT2096" s="58"/>
      <c r="AU2096" s="58"/>
      <c r="AV2096" s="58"/>
      <c r="AW2096" s="58"/>
    </row>
    <row r="2097" spans="2:49">
      <c r="B2097" s="58"/>
      <c r="C2097" s="58"/>
      <c r="D2097" s="58"/>
      <c r="E2097" s="58"/>
      <c r="F2097" s="58"/>
      <c r="G2097" s="58"/>
      <c r="H2097" s="58"/>
      <c r="I2097" s="58"/>
      <c r="J2097" s="58"/>
      <c r="K2097" s="58"/>
      <c r="L2097" s="58"/>
      <c r="M2097" s="58"/>
      <c r="N2097" s="58"/>
      <c r="O2097" s="58"/>
      <c r="P2097" s="58"/>
      <c r="Q2097" s="58"/>
      <c r="R2097" s="58"/>
      <c r="S2097" s="58"/>
      <c r="T2097" s="58"/>
      <c r="U2097" s="58"/>
      <c r="V2097" s="58"/>
      <c r="W2097" s="58"/>
      <c r="X2097" s="58"/>
      <c r="Y2097" s="58"/>
      <c r="Z2097" s="58"/>
      <c r="AA2097" s="38"/>
      <c r="AB2097" s="38"/>
      <c r="AC2097" s="58"/>
      <c r="AD2097" s="58"/>
      <c r="AE2097" s="58"/>
      <c r="AF2097" s="58"/>
      <c r="AG2097" s="58"/>
      <c r="AH2097" s="58"/>
      <c r="AI2097" s="58"/>
      <c r="AJ2097" s="58"/>
      <c r="AK2097" s="58"/>
      <c r="AL2097" s="58"/>
      <c r="AM2097" s="58"/>
      <c r="AN2097" s="58"/>
      <c r="AO2097" s="58"/>
      <c r="AP2097" s="58"/>
      <c r="AQ2097" s="58"/>
      <c r="AR2097" s="58"/>
      <c r="AS2097" s="58"/>
      <c r="AT2097" s="58"/>
      <c r="AU2097" s="58"/>
      <c r="AV2097" s="58"/>
      <c r="AW2097" s="58"/>
    </row>
    <row r="2098" spans="2:49">
      <c r="B2098" s="58"/>
      <c r="C2098" s="58"/>
      <c r="D2098" s="58"/>
      <c r="E2098" s="58"/>
      <c r="F2098" s="58"/>
      <c r="G2098" s="58"/>
      <c r="H2098" s="58"/>
      <c r="I2098" s="58"/>
      <c r="J2098" s="58"/>
      <c r="K2098" s="58"/>
      <c r="L2098" s="58"/>
      <c r="M2098" s="58"/>
      <c r="N2098" s="58"/>
      <c r="O2098" s="58"/>
      <c r="P2098" s="58"/>
      <c r="Q2098" s="58"/>
      <c r="R2098" s="58"/>
      <c r="S2098" s="58"/>
      <c r="T2098" s="58"/>
      <c r="U2098" s="58"/>
      <c r="V2098" s="58"/>
      <c r="W2098" s="58"/>
      <c r="X2098" s="58"/>
      <c r="Y2098" s="58"/>
      <c r="Z2098" s="58"/>
      <c r="AA2098" s="38"/>
      <c r="AB2098" s="38"/>
      <c r="AC2098" s="58"/>
      <c r="AD2098" s="58"/>
      <c r="AE2098" s="58"/>
      <c r="AF2098" s="58"/>
      <c r="AG2098" s="58"/>
      <c r="AH2098" s="58"/>
      <c r="AI2098" s="58"/>
      <c r="AJ2098" s="58"/>
      <c r="AK2098" s="58"/>
      <c r="AL2098" s="58"/>
      <c r="AM2098" s="58"/>
      <c r="AN2098" s="58"/>
      <c r="AO2098" s="58"/>
      <c r="AP2098" s="58"/>
      <c r="AQ2098" s="58"/>
      <c r="AR2098" s="58"/>
      <c r="AS2098" s="58"/>
      <c r="AT2098" s="58"/>
      <c r="AU2098" s="58"/>
      <c r="AV2098" s="58"/>
      <c r="AW2098" s="58"/>
    </row>
    <row r="2099" spans="2:49">
      <c r="B2099" s="58"/>
      <c r="C2099" s="58"/>
      <c r="D2099" s="58"/>
      <c r="E2099" s="58"/>
      <c r="F2099" s="58"/>
      <c r="G2099" s="58"/>
      <c r="H2099" s="58"/>
      <c r="I2099" s="58"/>
      <c r="J2099" s="58"/>
      <c r="K2099" s="58"/>
      <c r="L2099" s="58"/>
      <c r="M2099" s="58"/>
      <c r="N2099" s="58"/>
      <c r="O2099" s="58"/>
      <c r="P2099" s="58"/>
      <c r="Q2099" s="58"/>
      <c r="R2099" s="58"/>
      <c r="S2099" s="58"/>
      <c r="T2099" s="58"/>
      <c r="U2099" s="58"/>
      <c r="V2099" s="58"/>
      <c r="W2099" s="58"/>
      <c r="X2099" s="58"/>
      <c r="Y2099" s="58"/>
      <c r="Z2099" s="58"/>
      <c r="AA2099" s="38"/>
      <c r="AB2099" s="38"/>
      <c r="AC2099" s="58"/>
      <c r="AD2099" s="58"/>
      <c r="AE2099" s="58"/>
      <c r="AF2099" s="58"/>
      <c r="AG2099" s="58"/>
      <c r="AH2099" s="58"/>
      <c r="AI2099" s="58"/>
      <c r="AJ2099" s="58"/>
      <c r="AK2099" s="58"/>
      <c r="AL2099" s="58"/>
      <c r="AM2099" s="58"/>
      <c r="AN2099" s="58"/>
      <c r="AO2099" s="58"/>
      <c r="AP2099" s="58"/>
      <c r="AQ2099" s="58"/>
      <c r="AR2099" s="58"/>
      <c r="AS2099" s="58"/>
      <c r="AT2099" s="58"/>
      <c r="AU2099" s="58"/>
      <c r="AV2099" s="58"/>
      <c r="AW2099" s="58"/>
    </row>
    <row r="2100" spans="2:49">
      <c r="B2100" s="58"/>
      <c r="C2100" s="58"/>
      <c r="D2100" s="58"/>
      <c r="E2100" s="58"/>
      <c r="F2100" s="58"/>
      <c r="G2100" s="58"/>
      <c r="H2100" s="58"/>
      <c r="I2100" s="58"/>
      <c r="J2100" s="58"/>
      <c r="K2100" s="58"/>
      <c r="L2100" s="58"/>
      <c r="M2100" s="58"/>
      <c r="N2100" s="58"/>
      <c r="O2100" s="58"/>
      <c r="P2100" s="58"/>
      <c r="Q2100" s="58"/>
      <c r="R2100" s="58"/>
      <c r="S2100" s="58"/>
      <c r="T2100" s="58"/>
      <c r="U2100" s="58"/>
      <c r="V2100" s="58"/>
      <c r="W2100" s="58"/>
      <c r="X2100" s="58"/>
      <c r="Y2100" s="58"/>
      <c r="Z2100" s="58"/>
      <c r="AA2100" s="38"/>
      <c r="AB2100" s="38"/>
      <c r="AC2100" s="58"/>
      <c r="AD2100" s="58"/>
      <c r="AE2100" s="58"/>
      <c r="AF2100" s="58"/>
      <c r="AG2100" s="58"/>
      <c r="AH2100" s="58"/>
      <c r="AI2100" s="58"/>
      <c r="AJ2100" s="58"/>
      <c r="AK2100" s="58"/>
      <c r="AL2100" s="58"/>
      <c r="AM2100" s="58"/>
      <c r="AN2100" s="58"/>
      <c r="AO2100" s="58"/>
      <c r="AP2100" s="58"/>
      <c r="AQ2100" s="58"/>
      <c r="AR2100" s="58"/>
      <c r="AS2100" s="58"/>
      <c r="AT2100" s="58"/>
      <c r="AU2100" s="58"/>
      <c r="AV2100" s="58"/>
      <c r="AW2100" s="58"/>
    </row>
    <row r="2101" spans="2:49">
      <c r="B2101" s="58"/>
      <c r="C2101" s="58"/>
      <c r="D2101" s="58"/>
      <c r="E2101" s="58"/>
      <c r="F2101" s="58"/>
      <c r="G2101" s="58"/>
      <c r="H2101" s="58"/>
      <c r="I2101" s="58"/>
      <c r="J2101" s="58"/>
      <c r="K2101" s="58"/>
      <c r="L2101" s="58"/>
      <c r="M2101" s="58"/>
      <c r="N2101" s="58"/>
      <c r="O2101" s="58"/>
      <c r="P2101" s="58"/>
      <c r="Q2101" s="58"/>
      <c r="R2101" s="58"/>
      <c r="S2101" s="58"/>
      <c r="T2101" s="58"/>
      <c r="U2101" s="58"/>
      <c r="V2101" s="58"/>
      <c r="W2101" s="58"/>
      <c r="X2101" s="58"/>
      <c r="Y2101" s="58"/>
      <c r="Z2101" s="58"/>
      <c r="AA2101" s="38"/>
      <c r="AB2101" s="38"/>
      <c r="AC2101" s="58"/>
      <c r="AD2101" s="58"/>
      <c r="AE2101" s="58"/>
      <c r="AF2101" s="58"/>
      <c r="AG2101" s="58"/>
      <c r="AH2101" s="58"/>
      <c r="AI2101" s="58"/>
      <c r="AJ2101" s="58"/>
      <c r="AK2101" s="58"/>
      <c r="AL2101" s="58"/>
      <c r="AM2101" s="58"/>
      <c r="AN2101" s="58"/>
      <c r="AO2101" s="58"/>
      <c r="AP2101" s="58"/>
      <c r="AQ2101" s="58"/>
      <c r="AR2101" s="58"/>
      <c r="AS2101" s="58"/>
      <c r="AT2101" s="58"/>
      <c r="AU2101" s="58"/>
      <c r="AV2101" s="58"/>
      <c r="AW2101" s="58"/>
    </row>
    <row r="2102" spans="2:49">
      <c r="B2102" s="58"/>
      <c r="C2102" s="58"/>
      <c r="D2102" s="58"/>
      <c r="E2102" s="58"/>
      <c r="F2102" s="58"/>
      <c r="G2102" s="58"/>
      <c r="H2102" s="58"/>
      <c r="I2102" s="58"/>
      <c r="J2102" s="58"/>
      <c r="K2102" s="58"/>
      <c r="L2102" s="58"/>
      <c r="M2102" s="58"/>
      <c r="N2102" s="58"/>
      <c r="O2102" s="58"/>
      <c r="P2102" s="58"/>
      <c r="Q2102" s="58"/>
      <c r="R2102" s="58"/>
      <c r="S2102" s="58"/>
      <c r="T2102" s="58"/>
      <c r="U2102" s="58"/>
      <c r="V2102" s="58"/>
      <c r="W2102" s="58"/>
      <c r="X2102" s="58"/>
      <c r="Y2102" s="58"/>
      <c r="Z2102" s="58"/>
      <c r="AA2102" s="38"/>
      <c r="AB2102" s="38"/>
      <c r="AC2102" s="58"/>
      <c r="AD2102" s="58"/>
      <c r="AE2102" s="58"/>
      <c r="AF2102" s="58"/>
      <c r="AG2102" s="58"/>
      <c r="AH2102" s="58"/>
      <c r="AI2102" s="58"/>
      <c r="AJ2102" s="58"/>
      <c r="AK2102" s="58"/>
      <c r="AL2102" s="58"/>
      <c r="AM2102" s="58"/>
      <c r="AN2102" s="58"/>
      <c r="AO2102" s="58"/>
      <c r="AP2102" s="58"/>
      <c r="AQ2102" s="58"/>
      <c r="AR2102" s="58"/>
      <c r="AS2102" s="58"/>
      <c r="AT2102" s="58"/>
      <c r="AU2102" s="58"/>
      <c r="AV2102" s="58"/>
      <c r="AW2102" s="58"/>
    </row>
    <row r="2103" spans="2:49">
      <c r="B2103" s="58"/>
      <c r="C2103" s="58"/>
      <c r="D2103" s="58"/>
      <c r="E2103" s="58"/>
      <c r="F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  <c r="Q2103" s="58"/>
      <c r="R2103" s="58"/>
      <c r="S2103" s="58"/>
      <c r="T2103" s="58"/>
      <c r="U2103" s="58"/>
      <c r="V2103" s="58"/>
      <c r="W2103" s="58"/>
      <c r="X2103" s="58"/>
      <c r="Y2103" s="58"/>
      <c r="Z2103" s="58"/>
      <c r="AA2103" s="38"/>
      <c r="AB2103" s="38"/>
      <c r="AC2103" s="58"/>
      <c r="AD2103" s="58"/>
      <c r="AE2103" s="58"/>
      <c r="AF2103" s="58"/>
      <c r="AG2103" s="58"/>
      <c r="AH2103" s="58"/>
      <c r="AI2103" s="58"/>
      <c r="AJ2103" s="58"/>
      <c r="AK2103" s="58"/>
      <c r="AL2103" s="58"/>
      <c r="AM2103" s="58"/>
      <c r="AN2103" s="58"/>
      <c r="AO2103" s="58"/>
      <c r="AP2103" s="58"/>
      <c r="AQ2103" s="58"/>
      <c r="AR2103" s="58"/>
      <c r="AS2103" s="58"/>
      <c r="AT2103" s="58"/>
      <c r="AU2103" s="58"/>
      <c r="AV2103" s="58"/>
      <c r="AW2103" s="58"/>
    </row>
    <row r="2104" spans="2:49">
      <c r="B2104" s="58"/>
      <c r="C2104" s="58"/>
      <c r="D2104" s="58"/>
      <c r="E2104" s="58"/>
      <c r="F2104" s="58"/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  <c r="Q2104" s="58"/>
      <c r="R2104" s="58"/>
      <c r="S2104" s="58"/>
      <c r="T2104" s="58"/>
      <c r="U2104" s="58"/>
      <c r="V2104" s="58"/>
      <c r="W2104" s="58"/>
      <c r="X2104" s="58"/>
      <c r="Y2104" s="58"/>
      <c r="Z2104" s="58"/>
      <c r="AA2104" s="38"/>
      <c r="AB2104" s="38"/>
      <c r="AC2104" s="58"/>
      <c r="AD2104" s="58"/>
      <c r="AE2104" s="58"/>
      <c r="AF2104" s="58"/>
      <c r="AG2104" s="58"/>
      <c r="AH2104" s="58"/>
      <c r="AI2104" s="58"/>
      <c r="AJ2104" s="58"/>
      <c r="AK2104" s="58"/>
      <c r="AL2104" s="58"/>
      <c r="AM2104" s="58"/>
      <c r="AN2104" s="58"/>
      <c r="AO2104" s="58"/>
      <c r="AP2104" s="58"/>
      <c r="AQ2104" s="58"/>
      <c r="AR2104" s="58"/>
      <c r="AS2104" s="58"/>
      <c r="AT2104" s="58"/>
      <c r="AU2104" s="58"/>
      <c r="AV2104" s="58"/>
      <c r="AW2104" s="58"/>
    </row>
    <row r="2105" spans="2:49">
      <c r="B2105" s="58"/>
      <c r="C2105" s="58"/>
      <c r="D2105" s="58"/>
      <c r="E2105" s="58"/>
      <c r="F2105" s="58"/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  <c r="Q2105" s="58"/>
      <c r="R2105" s="58"/>
      <c r="S2105" s="58"/>
      <c r="T2105" s="58"/>
      <c r="U2105" s="58"/>
      <c r="V2105" s="58"/>
      <c r="W2105" s="58"/>
      <c r="X2105" s="58"/>
      <c r="Y2105" s="58"/>
      <c r="Z2105" s="58"/>
      <c r="AA2105" s="38"/>
      <c r="AB2105" s="38"/>
      <c r="AC2105" s="58"/>
      <c r="AD2105" s="58"/>
      <c r="AE2105" s="58"/>
      <c r="AF2105" s="58"/>
      <c r="AG2105" s="58"/>
      <c r="AH2105" s="58"/>
      <c r="AI2105" s="58"/>
      <c r="AJ2105" s="58"/>
      <c r="AK2105" s="58"/>
      <c r="AL2105" s="58"/>
      <c r="AM2105" s="58"/>
      <c r="AN2105" s="58"/>
      <c r="AO2105" s="58"/>
      <c r="AP2105" s="58"/>
      <c r="AQ2105" s="58"/>
      <c r="AR2105" s="58"/>
      <c r="AS2105" s="58"/>
      <c r="AT2105" s="58"/>
      <c r="AU2105" s="58"/>
      <c r="AV2105" s="58"/>
      <c r="AW2105" s="58"/>
    </row>
    <row r="2106" spans="2:49">
      <c r="B2106" s="58"/>
      <c r="C2106" s="58"/>
      <c r="D2106" s="58"/>
      <c r="E2106" s="58"/>
      <c r="F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  <c r="Q2106" s="58"/>
      <c r="R2106" s="58"/>
      <c r="S2106" s="58"/>
      <c r="T2106" s="58"/>
      <c r="U2106" s="58"/>
      <c r="V2106" s="58"/>
      <c r="W2106" s="58"/>
      <c r="X2106" s="58"/>
      <c r="Y2106" s="58"/>
      <c r="Z2106" s="58"/>
      <c r="AA2106" s="38"/>
      <c r="AB2106" s="38"/>
      <c r="AC2106" s="58"/>
      <c r="AD2106" s="58"/>
      <c r="AE2106" s="58"/>
      <c r="AF2106" s="58"/>
      <c r="AG2106" s="58"/>
      <c r="AH2106" s="58"/>
      <c r="AI2106" s="58"/>
      <c r="AJ2106" s="58"/>
      <c r="AK2106" s="58"/>
      <c r="AL2106" s="58"/>
      <c r="AM2106" s="58"/>
      <c r="AN2106" s="58"/>
      <c r="AO2106" s="58"/>
      <c r="AP2106" s="58"/>
      <c r="AQ2106" s="58"/>
      <c r="AR2106" s="58"/>
      <c r="AS2106" s="58"/>
      <c r="AT2106" s="58"/>
      <c r="AU2106" s="58"/>
      <c r="AV2106" s="58"/>
      <c r="AW2106" s="58"/>
    </row>
    <row r="2107" spans="2:49">
      <c r="B2107" s="58"/>
      <c r="C2107" s="58"/>
      <c r="D2107" s="58"/>
      <c r="E2107" s="58"/>
      <c r="F2107" s="58"/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  <c r="Q2107" s="58"/>
      <c r="R2107" s="58"/>
      <c r="S2107" s="58"/>
      <c r="T2107" s="58"/>
      <c r="U2107" s="58"/>
      <c r="V2107" s="58"/>
      <c r="W2107" s="58"/>
      <c r="X2107" s="58"/>
      <c r="Y2107" s="58"/>
      <c r="Z2107" s="58"/>
      <c r="AA2107" s="38"/>
      <c r="AB2107" s="38"/>
      <c r="AC2107" s="58"/>
      <c r="AD2107" s="58"/>
      <c r="AE2107" s="58"/>
      <c r="AF2107" s="58"/>
      <c r="AG2107" s="58"/>
      <c r="AH2107" s="58"/>
      <c r="AI2107" s="58"/>
      <c r="AJ2107" s="58"/>
      <c r="AK2107" s="58"/>
      <c r="AL2107" s="58"/>
      <c r="AM2107" s="58"/>
      <c r="AN2107" s="58"/>
      <c r="AO2107" s="58"/>
      <c r="AP2107" s="58"/>
      <c r="AQ2107" s="58"/>
      <c r="AR2107" s="58"/>
      <c r="AS2107" s="58"/>
      <c r="AT2107" s="58"/>
      <c r="AU2107" s="58"/>
      <c r="AV2107" s="58"/>
      <c r="AW2107" s="58"/>
    </row>
    <row r="2108" spans="2:49">
      <c r="B2108" s="58"/>
      <c r="C2108" s="58"/>
      <c r="D2108" s="58"/>
      <c r="E2108" s="58"/>
      <c r="F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  <c r="Q2108" s="58"/>
      <c r="R2108" s="58"/>
      <c r="S2108" s="58"/>
      <c r="T2108" s="58"/>
      <c r="U2108" s="58"/>
      <c r="V2108" s="58"/>
      <c r="W2108" s="58"/>
      <c r="X2108" s="58"/>
      <c r="Y2108" s="58"/>
      <c r="Z2108" s="58"/>
      <c r="AA2108" s="38"/>
      <c r="AB2108" s="38"/>
      <c r="AC2108" s="58"/>
      <c r="AD2108" s="58"/>
      <c r="AE2108" s="58"/>
      <c r="AF2108" s="58"/>
      <c r="AG2108" s="58"/>
      <c r="AH2108" s="58"/>
      <c r="AI2108" s="58"/>
      <c r="AJ2108" s="58"/>
      <c r="AK2108" s="58"/>
      <c r="AL2108" s="58"/>
      <c r="AM2108" s="58"/>
      <c r="AN2108" s="58"/>
      <c r="AO2108" s="58"/>
      <c r="AP2108" s="58"/>
      <c r="AQ2108" s="58"/>
      <c r="AR2108" s="58"/>
      <c r="AS2108" s="58"/>
      <c r="AT2108" s="58"/>
      <c r="AU2108" s="58"/>
      <c r="AV2108" s="58"/>
      <c r="AW2108" s="58"/>
    </row>
    <row r="2109" spans="2:49">
      <c r="B2109" s="58"/>
      <c r="C2109" s="58"/>
      <c r="D2109" s="58"/>
      <c r="E2109" s="58"/>
      <c r="F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  <c r="Q2109" s="58"/>
      <c r="R2109" s="58"/>
      <c r="S2109" s="58"/>
      <c r="T2109" s="58"/>
      <c r="U2109" s="58"/>
      <c r="V2109" s="58"/>
      <c r="W2109" s="58"/>
      <c r="X2109" s="58"/>
      <c r="Y2109" s="58"/>
      <c r="Z2109" s="58"/>
      <c r="AA2109" s="38"/>
      <c r="AB2109" s="38"/>
      <c r="AC2109" s="58"/>
      <c r="AD2109" s="58"/>
      <c r="AE2109" s="58"/>
      <c r="AF2109" s="58"/>
      <c r="AG2109" s="58"/>
      <c r="AH2109" s="58"/>
      <c r="AI2109" s="58"/>
      <c r="AJ2109" s="58"/>
      <c r="AK2109" s="58"/>
      <c r="AL2109" s="58"/>
      <c r="AM2109" s="58"/>
      <c r="AN2109" s="58"/>
      <c r="AO2109" s="58"/>
      <c r="AP2109" s="58"/>
      <c r="AQ2109" s="58"/>
      <c r="AR2109" s="58"/>
      <c r="AS2109" s="58"/>
      <c r="AT2109" s="58"/>
      <c r="AU2109" s="58"/>
      <c r="AV2109" s="58"/>
      <c r="AW2109" s="58"/>
    </row>
    <row r="2110" spans="2:49">
      <c r="B2110" s="58"/>
      <c r="C2110" s="58"/>
      <c r="D2110" s="58"/>
      <c r="E2110" s="58"/>
      <c r="F2110" s="58"/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  <c r="Q2110" s="58"/>
      <c r="R2110" s="58"/>
      <c r="S2110" s="58"/>
      <c r="T2110" s="58"/>
      <c r="U2110" s="58"/>
      <c r="V2110" s="58"/>
      <c r="W2110" s="58"/>
      <c r="X2110" s="58"/>
      <c r="Y2110" s="58"/>
      <c r="Z2110" s="58"/>
      <c r="AA2110" s="38"/>
      <c r="AB2110" s="38"/>
      <c r="AC2110" s="58"/>
      <c r="AD2110" s="58"/>
      <c r="AE2110" s="58"/>
      <c r="AF2110" s="58"/>
      <c r="AG2110" s="58"/>
      <c r="AH2110" s="58"/>
      <c r="AI2110" s="58"/>
      <c r="AJ2110" s="58"/>
      <c r="AK2110" s="58"/>
      <c r="AL2110" s="58"/>
      <c r="AM2110" s="58"/>
      <c r="AN2110" s="58"/>
      <c r="AO2110" s="58"/>
      <c r="AP2110" s="58"/>
      <c r="AQ2110" s="58"/>
      <c r="AR2110" s="58"/>
      <c r="AS2110" s="58"/>
      <c r="AT2110" s="58"/>
      <c r="AU2110" s="58"/>
      <c r="AV2110" s="58"/>
      <c r="AW2110" s="58"/>
    </row>
    <row r="2111" spans="2:49">
      <c r="B2111" s="58"/>
      <c r="C2111" s="58"/>
      <c r="D2111" s="58"/>
      <c r="E2111" s="58"/>
      <c r="F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  <c r="Q2111" s="58"/>
      <c r="R2111" s="58"/>
      <c r="S2111" s="58"/>
      <c r="T2111" s="58"/>
      <c r="U2111" s="58"/>
      <c r="V2111" s="58"/>
      <c r="W2111" s="58"/>
      <c r="X2111" s="58"/>
      <c r="Y2111" s="58"/>
      <c r="Z2111" s="58"/>
      <c r="AA2111" s="38"/>
      <c r="AB2111" s="38"/>
      <c r="AC2111" s="58"/>
      <c r="AD2111" s="58"/>
      <c r="AE2111" s="58"/>
      <c r="AF2111" s="58"/>
      <c r="AG2111" s="58"/>
      <c r="AH2111" s="58"/>
      <c r="AI2111" s="58"/>
      <c r="AJ2111" s="58"/>
      <c r="AK2111" s="58"/>
      <c r="AL2111" s="58"/>
      <c r="AM2111" s="58"/>
      <c r="AN2111" s="58"/>
      <c r="AO2111" s="58"/>
      <c r="AP2111" s="58"/>
      <c r="AQ2111" s="58"/>
      <c r="AR2111" s="58"/>
      <c r="AS2111" s="58"/>
      <c r="AT2111" s="58"/>
      <c r="AU2111" s="58"/>
      <c r="AV2111" s="58"/>
      <c r="AW2111" s="58"/>
    </row>
    <row r="2112" spans="2:49">
      <c r="B2112" s="58"/>
      <c r="C2112" s="58"/>
      <c r="D2112" s="58"/>
      <c r="E2112" s="58"/>
      <c r="F2112" s="58"/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  <c r="Q2112" s="58"/>
      <c r="R2112" s="58"/>
      <c r="S2112" s="58"/>
      <c r="T2112" s="58"/>
      <c r="U2112" s="58"/>
      <c r="V2112" s="58"/>
      <c r="W2112" s="58"/>
      <c r="X2112" s="58"/>
      <c r="Y2112" s="58"/>
      <c r="Z2112" s="58"/>
      <c r="AA2112" s="38"/>
      <c r="AB2112" s="38"/>
      <c r="AC2112" s="58"/>
      <c r="AD2112" s="58"/>
      <c r="AE2112" s="58"/>
      <c r="AF2112" s="58"/>
      <c r="AG2112" s="58"/>
      <c r="AH2112" s="58"/>
      <c r="AI2112" s="58"/>
      <c r="AJ2112" s="58"/>
      <c r="AK2112" s="58"/>
      <c r="AL2112" s="58"/>
      <c r="AM2112" s="58"/>
      <c r="AN2112" s="58"/>
      <c r="AO2112" s="58"/>
      <c r="AP2112" s="58"/>
      <c r="AQ2112" s="58"/>
      <c r="AR2112" s="58"/>
      <c r="AS2112" s="58"/>
      <c r="AT2112" s="58"/>
      <c r="AU2112" s="58"/>
      <c r="AV2112" s="58"/>
      <c r="AW2112" s="58"/>
    </row>
    <row r="2113" spans="2:49">
      <c r="B2113" s="58"/>
      <c r="C2113" s="58"/>
      <c r="D2113" s="58"/>
      <c r="E2113" s="58"/>
      <c r="F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  <c r="Q2113" s="58"/>
      <c r="R2113" s="58"/>
      <c r="S2113" s="58"/>
      <c r="T2113" s="58"/>
      <c r="U2113" s="58"/>
      <c r="V2113" s="58"/>
      <c r="W2113" s="58"/>
      <c r="X2113" s="58"/>
      <c r="Y2113" s="58"/>
      <c r="Z2113" s="58"/>
      <c r="AA2113" s="38"/>
      <c r="AB2113" s="38"/>
      <c r="AC2113" s="58"/>
      <c r="AD2113" s="58"/>
      <c r="AE2113" s="58"/>
      <c r="AF2113" s="58"/>
      <c r="AG2113" s="58"/>
      <c r="AH2113" s="58"/>
      <c r="AI2113" s="58"/>
      <c r="AJ2113" s="58"/>
      <c r="AK2113" s="58"/>
      <c r="AL2113" s="58"/>
      <c r="AM2113" s="58"/>
      <c r="AN2113" s="58"/>
      <c r="AO2113" s="58"/>
      <c r="AP2113" s="58"/>
      <c r="AQ2113" s="58"/>
      <c r="AR2113" s="58"/>
      <c r="AS2113" s="58"/>
      <c r="AT2113" s="58"/>
      <c r="AU2113" s="58"/>
      <c r="AV2113" s="58"/>
      <c r="AW2113" s="58"/>
    </row>
    <row r="2114" spans="2:49">
      <c r="B2114" s="58"/>
      <c r="C2114" s="58"/>
      <c r="D2114" s="58"/>
      <c r="E2114" s="58"/>
      <c r="F2114" s="58"/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  <c r="Q2114" s="58"/>
      <c r="R2114" s="58"/>
      <c r="S2114" s="58"/>
      <c r="T2114" s="58"/>
      <c r="U2114" s="58"/>
      <c r="V2114" s="58"/>
      <c r="W2114" s="58"/>
      <c r="X2114" s="58"/>
      <c r="Y2114" s="58"/>
      <c r="Z2114" s="58"/>
      <c r="AA2114" s="38"/>
      <c r="AB2114" s="38"/>
      <c r="AC2114" s="58"/>
      <c r="AD2114" s="58"/>
      <c r="AE2114" s="58"/>
      <c r="AF2114" s="58"/>
      <c r="AG2114" s="58"/>
      <c r="AH2114" s="58"/>
      <c r="AI2114" s="58"/>
      <c r="AJ2114" s="58"/>
      <c r="AK2114" s="58"/>
      <c r="AL2114" s="58"/>
      <c r="AM2114" s="58"/>
      <c r="AN2114" s="58"/>
      <c r="AO2114" s="58"/>
      <c r="AP2114" s="58"/>
      <c r="AQ2114" s="58"/>
      <c r="AR2114" s="58"/>
      <c r="AS2114" s="58"/>
      <c r="AT2114" s="58"/>
      <c r="AU2114" s="58"/>
      <c r="AV2114" s="58"/>
      <c r="AW2114" s="58"/>
    </row>
    <row r="2115" spans="2:49">
      <c r="B2115" s="58"/>
      <c r="C2115" s="58"/>
      <c r="D2115" s="58"/>
      <c r="E2115" s="58"/>
      <c r="F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  <c r="Q2115" s="58"/>
      <c r="R2115" s="58"/>
      <c r="S2115" s="58"/>
      <c r="T2115" s="58"/>
      <c r="U2115" s="58"/>
      <c r="V2115" s="58"/>
      <c r="W2115" s="58"/>
      <c r="X2115" s="58"/>
      <c r="Y2115" s="58"/>
      <c r="Z2115" s="58"/>
      <c r="AA2115" s="38"/>
      <c r="AB2115" s="38"/>
      <c r="AC2115" s="58"/>
      <c r="AD2115" s="58"/>
      <c r="AE2115" s="58"/>
      <c r="AF2115" s="58"/>
      <c r="AG2115" s="58"/>
      <c r="AH2115" s="58"/>
      <c r="AI2115" s="58"/>
      <c r="AJ2115" s="58"/>
      <c r="AK2115" s="58"/>
      <c r="AL2115" s="58"/>
      <c r="AM2115" s="58"/>
      <c r="AN2115" s="58"/>
      <c r="AO2115" s="58"/>
      <c r="AP2115" s="58"/>
      <c r="AQ2115" s="58"/>
      <c r="AR2115" s="58"/>
      <c r="AS2115" s="58"/>
      <c r="AT2115" s="58"/>
      <c r="AU2115" s="58"/>
      <c r="AV2115" s="58"/>
      <c r="AW2115" s="58"/>
    </row>
    <row r="2116" spans="2:49">
      <c r="B2116" s="58"/>
      <c r="C2116" s="58"/>
      <c r="D2116" s="58"/>
      <c r="E2116" s="58"/>
      <c r="F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  <c r="Q2116" s="58"/>
      <c r="R2116" s="58"/>
      <c r="S2116" s="58"/>
      <c r="T2116" s="58"/>
      <c r="U2116" s="58"/>
      <c r="V2116" s="58"/>
      <c r="W2116" s="58"/>
      <c r="X2116" s="58"/>
      <c r="Y2116" s="58"/>
      <c r="Z2116" s="58"/>
      <c r="AA2116" s="38"/>
      <c r="AB2116" s="38"/>
      <c r="AC2116" s="58"/>
      <c r="AD2116" s="58"/>
      <c r="AE2116" s="58"/>
      <c r="AF2116" s="58"/>
      <c r="AG2116" s="58"/>
      <c r="AH2116" s="58"/>
      <c r="AI2116" s="58"/>
      <c r="AJ2116" s="58"/>
      <c r="AK2116" s="58"/>
      <c r="AL2116" s="58"/>
      <c r="AM2116" s="58"/>
      <c r="AN2116" s="58"/>
      <c r="AO2116" s="58"/>
      <c r="AP2116" s="58"/>
      <c r="AQ2116" s="58"/>
      <c r="AR2116" s="58"/>
      <c r="AS2116" s="58"/>
      <c r="AT2116" s="58"/>
      <c r="AU2116" s="58"/>
      <c r="AV2116" s="58"/>
      <c r="AW2116" s="58"/>
    </row>
    <row r="2117" spans="2:49">
      <c r="B2117" s="58"/>
      <c r="C2117" s="58"/>
      <c r="D2117" s="58"/>
      <c r="E2117" s="58"/>
      <c r="F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  <c r="Q2117" s="58"/>
      <c r="R2117" s="58"/>
      <c r="S2117" s="58"/>
      <c r="T2117" s="58"/>
      <c r="U2117" s="58"/>
      <c r="V2117" s="58"/>
      <c r="W2117" s="58"/>
      <c r="X2117" s="58"/>
      <c r="Y2117" s="58"/>
      <c r="Z2117" s="58"/>
      <c r="AA2117" s="38"/>
      <c r="AB2117" s="38"/>
      <c r="AC2117" s="58"/>
      <c r="AD2117" s="58"/>
      <c r="AE2117" s="58"/>
      <c r="AF2117" s="58"/>
      <c r="AG2117" s="58"/>
      <c r="AH2117" s="58"/>
      <c r="AI2117" s="58"/>
      <c r="AJ2117" s="58"/>
      <c r="AK2117" s="58"/>
      <c r="AL2117" s="58"/>
      <c r="AM2117" s="58"/>
      <c r="AN2117" s="58"/>
      <c r="AO2117" s="58"/>
      <c r="AP2117" s="58"/>
      <c r="AQ2117" s="58"/>
      <c r="AR2117" s="58"/>
      <c r="AS2117" s="58"/>
      <c r="AT2117" s="58"/>
      <c r="AU2117" s="58"/>
      <c r="AV2117" s="58"/>
      <c r="AW2117" s="58"/>
    </row>
    <row r="2118" spans="2:49">
      <c r="B2118" s="58"/>
      <c r="C2118" s="58"/>
      <c r="D2118" s="58"/>
      <c r="E2118" s="58"/>
      <c r="F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  <c r="Q2118" s="58"/>
      <c r="R2118" s="58"/>
      <c r="S2118" s="58"/>
      <c r="T2118" s="58"/>
      <c r="U2118" s="58"/>
      <c r="V2118" s="58"/>
      <c r="W2118" s="58"/>
      <c r="X2118" s="58"/>
      <c r="Y2118" s="58"/>
      <c r="Z2118" s="58"/>
      <c r="AA2118" s="38"/>
      <c r="AB2118" s="38"/>
      <c r="AC2118" s="58"/>
      <c r="AD2118" s="58"/>
      <c r="AE2118" s="58"/>
      <c r="AF2118" s="58"/>
      <c r="AG2118" s="58"/>
      <c r="AH2118" s="58"/>
      <c r="AI2118" s="58"/>
      <c r="AJ2118" s="58"/>
      <c r="AK2118" s="58"/>
      <c r="AL2118" s="58"/>
      <c r="AM2118" s="58"/>
      <c r="AN2118" s="58"/>
      <c r="AO2118" s="58"/>
      <c r="AP2118" s="58"/>
      <c r="AQ2118" s="58"/>
      <c r="AR2118" s="58"/>
      <c r="AS2118" s="58"/>
      <c r="AT2118" s="58"/>
      <c r="AU2118" s="58"/>
      <c r="AV2118" s="58"/>
      <c r="AW2118" s="58"/>
    </row>
    <row r="2119" spans="2:49">
      <c r="B2119" s="58"/>
      <c r="C2119" s="58"/>
      <c r="D2119" s="58"/>
      <c r="E2119" s="58"/>
      <c r="F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  <c r="Q2119" s="58"/>
      <c r="R2119" s="58"/>
      <c r="S2119" s="58"/>
      <c r="T2119" s="58"/>
      <c r="U2119" s="58"/>
      <c r="V2119" s="58"/>
      <c r="W2119" s="58"/>
      <c r="X2119" s="58"/>
      <c r="Y2119" s="58"/>
      <c r="Z2119" s="58"/>
      <c r="AA2119" s="38"/>
      <c r="AB2119" s="38"/>
      <c r="AC2119" s="58"/>
      <c r="AD2119" s="58"/>
      <c r="AE2119" s="58"/>
      <c r="AF2119" s="58"/>
      <c r="AG2119" s="58"/>
      <c r="AH2119" s="58"/>
      <c r="AI2119" s="58"/>
      <c r="AJ2119" s="58"/>
      <c r="AK2119" s="58"/>
      <c r="AL2119" s="58"/>
      <c r="AM2119" s="58"/>
      <c r="AN2119" s="58"/>
      <c r="AO2119" s="58"/>
      <c r="AP2119" s="58"/>
      <c r="AQ2119" s="58"/>
      <c r="AR2119" s="58"/>
      <c r="AS2119" s="58"/>
      <c r="AT2119" s="58"/>
      <c r="AU2119" s="58"/>
      <c r="AV2119" s="58"/>
      <c r="AW2119" s="58"/>
    </row>
    <row r="2120" spans="2:49">
      <c r="B2120" s="58"/>
      <c r="C2120" s="58"/>
      <c r="D2120" s="58"/>
      <c r="E2120" s="58"/>
      <c r="F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  <c r="Q2120" s="58"/>
      <c r="R2120" s="58"/>
      <c r="S2120" s="58"/>
      <c r="T2120" s="58"/>
      <c r="U2120" s="58"/>
      <c r="V2120" s="58"/>
      <c r="W2120" s="58"/>
      <c r="X2120" s="58"/>
      <c r="Y2120" s="58"/>
      <c r="Z2120" s="58"/>
      <c r="AA2120" s="38"/>
      <c r="AB2120" s="38"/>
      <c r="AC2120" s="58"/>
      <c r="AD2120" s="58"/>
      <c r="AE2120" s="58"/>
      <c r="AF2120" s="58"/>
      <c r="AG2120" s="58"/>
      <c r="AH2120" s="58"/>
      <c r="AI2120" s="58"/>
      <c r="AJ2120" s="58"/>
      <c r="AK2120" s="58"/>
      <c r="AL2120" s="58"/>
      <c r="AM2120" s="58"/>
      <c r="AN2120" s="58"/>
      <c r="AO2120" s="58"/>
      <c r="AP2120" s="58"/>
      <c r="AQ2120" s="58"/>
      <c r="AR2120" s="58"/>
      <c r="AS2120" s="58"/>
      <c r="AT2120" s="58"/>
      <c r="AU2120" s="58"/>
      <c r="AV2120" s="58"/>
      <c r="AW2120" s="58"/>
    </row>
    <row r="2121" spans="2:49">
      <c r="B2121" s="58"/>
      <c r="C2121" s="58"/>
      <c r="D2121" s="58"/>
      <c r="E2121" s="58"/>
      <c r="F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  <c r="Q2121" s="58"/>
      <c r="R2121" s="58"/>
      <c r="S2121" s="58"/>
      <c r="T2121" s="58"/>
      <c r="U2121" s="58"/>
      <c r="V2121" s="58"/>
      <c r="W2121" s="58"/>
      <c r="X2121" s="58"/>
      <c r="Y2121" s="58"/>
      <c r="Z2121" s="58"/>
      <c r="AA2121" s="38"/>
      <c r="AB2121" s="38"/>
      <c r="AC2121" s="58"/>
      <c r="AD2121" s="58"/>
      <c r="AE2121" s="58"/>
      <c r="AF2121" s="58"/>
      <c r="AG2121" s="58"/>
      <c r="AH2121" s="58"/>
      <c r="AI2121" s="58"/>
      <c r="AJ2121" s="58"/>
      <c r="AK2121" s="58"/>
      <c r="AL2121" s="58"/>
      <c r="AM2121" s="58"/>
      <c r="AN2121" s="58"/>
      <c r="AO2121" s="58"/>
      <c r="AP2121" s="58"/>
      <c r="AQ2121" s="58"/>
      <c r="AR2121" s="58"/>
      <c r="AS2121" s="58"/>
      <c r="AT2121" s="58"/>
      <c r="AU2121" s="58"/>
      <c r="AV2121" s="58"/>
      <c r="AW2121" s="58"/>
    </row>
    <row r="2122" spans="2:49">
      <c r="B2122" s="58"/>
      <c r="C2122" s="58"/>
      <c r="D2122" s="58"/>
      <c r="E2122" s="58"/>
      <c r="F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  <c r="Q2122" s="58"/>
      <c r="R2122" s="58"/>
      <c r="S2122" s="58"/>
      <c r="T2122" s="58"/>
      <c r="U2122" s="58"/>
      <c r="V2122" s="58"/>
      <c r="W2122" s="58"/>
      <c r="X2122" s="58"/>
      <c r="Y2122" s="58"/>
      <c r="Z2122" s="58"/>
      <c r="AA2122" s="38"/>
      <c r="AB2122" s="38"/>
      <c r="AC2122" s="58"/>
      <c r="AD2122" s="58"/>
      <c r="AE2122" s="58"/>
      <c r="AF2122" s="58"/>
      <c r="AG2122" s="58"/>
      <c r="AH2122" s="58"/>
      <c r="AI2122" s="58"/>
      <c r="AJ2122" s="58"/>
      <c r="AK2122" s="58"/>
      <c r="AL2122" s="58"/>
      <c r="AM2122" s="58"/>
      <c r="AN2122" s="58"/>
      <c r="AO2122" s="58"/>
      <c r="AP2122" s="58"/>
      <c r="AQ2122" s="58"/>
      <c r="AR2122" s="58"/>
      <c r="AS2122" s="58"/>
      <c r="AT2122" s="58"/>
      <c r="AU2122" s="58"/>
      <c r="AV2122" s="58"/>
      <c r="AW2122" s="58"/>
    </row>
    <row r="2123" spans="2:49">
      <c r="B2123" s="58"/>
      <c r="C2123" s="58"/>
      <c r="D2123" s="58"/>
      <c r="E2123" s="58"/>
      <c r="F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  <c r="Q2123" s="58"/>
      <c r="R2123" s="58"/>
      <c r="S2123" s="58"/>
      <c r="T2123" s="58"/>
      <c r="U2123" s="58"/>
      <c r="V2123" s="58"/>
      <c r="W2123" s="58"/>
      <c r="X2123" s="58"/>
      <c r="Y2123" s="58"/>
      <c r="Z2123" s="58"/>
      <c r="AA2123" s="38"/>
      <c r="AB2123" s="38"/>
      <c r="AC2123" s="58"/>
      <c r="AD2123" s="58"/>
      <c r="AE2123" s="58"/>
      <c r="AF2123" s="58"/>
      <c r="AG2123" s="58"/>
      <c r="AH2123" s="58"/>
      <c r="AI2123" s="58"/>
      <c r="AJ2123" s="58"/>
      <c r="AK2123" s="58"/>
      <c r="AL2123" s="58"/>
      <c r="AM2123" s="58"/>
      <c r="AN2123" s="58"/>
      <c r="AO2123" s="58"/>
      <c r="AP2123" s="58"/>
      <c r="AQ2123" s="58"/>
      <c r="AR2123" s="58"/>
      <c r="AS2123" s="58"/>
      <c r="AT2123" s="58"/>
      <c r="AU2123" s="58"/>
      <c r="AV2123" s="58"/>
      <c r="AW2123" s="58"/>
    </row>
    <row r="2124" spans="2:49">
      <c r="B2124" s="58"/>
      <c r="C2124" s="58"/>
      <c r="D2124" s="58"/>
      <c r="E2124" s="58"/>
      <c r="F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  <c r="Q2124" s="58"/>
      <c r="R2124" s="58"/>
      <c r="S2124" s="58"/>
      <c r="T2124" s="58"/>
      <c r="U2124" s="58"/>
      <c r="V2124" s="58"/>
      <c r="W2124" s="58"/>
      <c r="X2124" s="58"/>
      <c r="Y2124" s="58"/>
      <c r="Z2124" s="58"/>
      <c r="AA2124" s="38"/>
      <c r="AB2124" s="38"/>
      <c r="AC2124" s="58"/>
      <c r="AD2124" s="58"/>
      <c r="AE2124" s="58"/>
      <c r="AF2124" s="58"/>
      <c r="AG2124" s="58"/>
      <c r="AH2124" s="58"/>
      <c r="AI2124" s="58"/>
      <c r="AJ2124" s="58"/>
      <c r="AK2124" s="58"/>
      <c r="AL2124" s="58"/>
      <c r="AM2124" s="58"/>
      <c r="AN2124" s="58"/>
      <c r="AO2124" s="58"/>
      <c r="AP2124" s="58"/>
      <c r="AQ2124" s="58"/>
      <c r="AR2124" s="58"/>
      <c r="AS2124" s="58"/>
      <c r="AT2124" s="58"/>
      <c r="AU2124" s="58"/>
      <c r="AV2124" s="58"/>
      <c r="AW2124" s="58"/>
    </row>
    <row r="2125" spans="2:49">
      <c r="B2125" s="58"/>
      <c r="C2125" s="58"/>
      <c r="D2125" s="58"/>
      <c r="E2125" s="58"/>
      <c r="F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  <c r="Q2125" s="58"/>
      <c r="R2125" s="58"/>
      <c r="S2125" s="58"/>
      <c r="T2125" s="58"/>
      <c r="U2125" s="58"/>
      <c r="V2125" s="58"/>
      <c r="W2125" s="58"/>
      <c r="X2125" s="58"/>
      <c r="Y2125" s="58"/>
      <c r="Z2125" s="58"/>
      <c r="AA2125" s="38"/>
      <c r="AB2125" s="38"/>
      <c r="AC2125" s="58"/>
      <c r="AD2125" s="58"/>
      <c r="AE2125" s="58"/>
      <c r="AF2125" s="58"/>
      <c r="AG2125" s="58"/>
      <c r="AH2125" s="58"/>
      <c r="AI2125" s="58"/>
      <c r="AJ2125" s="58"/>
      <c r="AK2125" s="58"/>
      <c r="AL2125" s="58"/>
      <c r="AM2125" s="58"/>
      <c r="AN2125" s="58"/>
      <c r="AO2125" s="58"/>
      <c r="AP2125" s="58"/>
      <c r="AQ2125" s="58"/>
      <c r="AR2125" s="58"/>
      <c r="AS2125" s="58"/>
      <c r="AT2125" s="58"/>
      <c r="AU2125" s="58"/>
      <c r="AV2125" s="58"/>
      <c r="AW2125" s="58"/>
    </row>
    <row r="2126" spans="2:49">
      <c r="B2126" s="58"/>
      <c r="C2126" s="58"/>
      <c r="D2126" s="58"/>
      <c r="E2126" s="58"/>
      <c r="F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  <c r="Q2126" s="58"/>
      <c r="R2126" s="58"/>
      <c r="S2126" s="58"/>
      <c r="T2126" s="58"/>
      <c r="U2126" s="58"/>
      <c r="V2126" s="58"/>
      <c r="W2126" s="58"/>
      <c r="X2126" s="58"/>
      <c r="Y2126" s="58"/>
      <c r="Z2126" s="58"/>
      <c r="AA2126" s="38"/>
      <c r="AB2126" s="38"/>
      <c r="AC2126" s="58"/>
      <c r="AD2126" s="58"/>
      <c r="AE2126" s="58"/>
      <c r="AF2126" s="58"/>
      <c r="AG2126" s="58"/>
      <c r="AH2126" s="58"/>
      <c r="AI2126" s="58"/>
      <c r="AJ2126" s="58"/>
      <c r="AK2126" s="58"/>
      <c r="AL2126" s="58"/>
      <c r="AM2126" s="58"/>
      <c r="AN2126" s="58"/>
      <c r="AO2126" s="58"/>
      <c r="AP2126" s="58"/>
      <c r="AQ2126" s="58"/>
      <c r="AR2126" s="58"/>
      <c r="AS2126" s="58"/>
      <c r="AT2126" s="58"/>
      <c r="AU2126" s="58"/>
      <c r="AV2126" s="58"/>
      <c r="AW2126" s="58"/>
    </row>
    <row r="2127" spans="2:49">
      <c r="B2127" s="58"/>
      <c r="C2127" s="58"/>
      <c r="D2127" s="58"/>
      <c r="E2127" s="58"/>
      <c r="F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  <c r="Q2127" s="58"/>
      <c r="R2127" s="58"/>
      <c r="S2127" s="58"/>
      <c r="T2127" s="58"/>
      <c r="U2127" s="58"/>
      <c r="V2127" s="58"/>
      <c r="W2127" s="58"/>
      <c r="X2127" s="58"/>
      <c r="Y2127" s="58"/>
      <c r="Z2127" s="58"/>
      <c r="AA2127" s="38"/>
      <c r="AB2127" s="38"/>
      <c r="AC2127" s="58"/>
      <c r="AD2127" s="58"/>
      <c r="AE2127" s="58"/>
      <c r="AF2127" s="58"/>
      <c r="AG2127" s="58"/>
      <c r="AH2127" s="58"/>
      <c r="AI2127" s="58"/>
      <c r="AJ2127" s="58"/>
      <c r="AK2127" s="58"/>
      <c r="AL2127" s="58"/>
      <c r="AM2127" s="58"/>
      <c r="AN2127" s="58"/>
      <c r="AO2127" s="58"/>
      <c r="AP2127" s="58"/>
      <c r="AQ2127" s="58"/>
      <c r="AR2127" s="58"/>
      <c r="AS2127" s="58"/>
      <c r="AT2127" s="58"/>
      <c r="AU2127" s="58"/>
      <c r="AV2127" s="58"/>
      <c r="AW2127" s="58"/>
    </row>
    <row r="2128" spans="2:49">
      <c r="B2128" s="58"/>
      <c r="C2128" s="58"/>
      <c r="D2128" s="58"/>
      <c r="E2128" s="58"/>
      <c r="F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  <c r="Q2128" s="58"/>
      <c r="R2128" s="58"/>
      <c r="S2128" s="58"/>
      <c r="T2128" s="58"/>
      <c r="U2128" s="58"/>
      <c r="V2128" s="58"/>
      <c r="W2128" s="58"/>
      <c r="X2128" s="58"/>
      <c r="Y2128" s="58"/>
      <c r="Z2128" s="58"/>
      <c r="AA2128" s="38"/>
      <c r="AB2128" s="38"/>
      <c r="AC2128" s="58"/>
      <c r="AD2128" s="58"/>
      <c r="AE2128" s="58"/>
      <c r="AF2128" s="58"/>
      <c r="AG2128" s="58"/>
      <c r="AH2128" s="58"/>
      <c r="AI2128" s="58"/>
      <c r="AJ2128" s="58"/>
      <c r="AK2128" s="58"/>
      <c r="AL2128" s="58"/>
      <c r="AM2128" s="58"/>
      <c r="AN2128" s="58"/>
      <c r="AO2128" s="58"/>
      <c r="AP2128" s="58"/>
      <c r="AQ2128" s="58"/>
      <c r="AR2128" s="58"/>
      <c r="AS2128" s="58"/>
      <c r="AT2128" s="58"/>
      <c r="AU2128" s="58"/>
      <c r="AV2128" s="58"/>
      <c r="AW2128" s="58"/>
    </row>
    <row r="2129" spans="2:49">
      <c r="B2129" s="58"/>
      <c r="C2129" s="58"/>
      <c r="D2129" s="58"/>
      <c r="E2129" s="58"/>
      <c r="F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  <c r="Q2129" s="58"/>
      <c r="R2129" s="58"/>
      <c r="S2129" s="58"/>
      <c r="T2129" s="58"/>
      <c r="U2129" s="58"/>
      <c r="V2129" s="58"/>
      <c r="W2129" s="58"/>
      <c r="X2129" s="58"/>
      <c r="Y2129" s="58"/>
      <c r="Z2129" s="58"/>
      <c r="AA2129" s="38"/>
      <c r="AB2129" s="38"/>
      <c r="AC2129" s="58"/>
      <c r="AD2129" s="58"/>
      <c r="AE2129" s="58"/>
      <c r="AF2129" s="58"/>
      <c r="AG2129" s="58"/>
      <c r="AH2129" s="58"/>
      <c r="AI2129" s="58"/>
      <c r="AJ2129" s="58"/>
      <c r="AK2129" s="58"/>
      <c r="AL2129" s="58"/>
      <c r="AM2129" s="58"/>
      <c r="AN2129" s="58"/>
      <c r="AO2129" s="58"/>
      <c r="AP2129" s="58"/>
      <c r="AQ2129" s="58"/>
      <c r="AR2129" s="58"/>
      <c r="AS2129" s="58"/>
      <c r="AT2129" s="58"/>
      <c r="AU2129" s="58"/>
      <c r="AV2129" s="58"/>
      <c r="AW2129" s="58"/>
    </row>
    <row r="2130" spans="2:49">
      <c r="B2130" s="58"/>
      <c r="C2130" s="58"/>
      <c r="D2130" s="58"/>
      <c r="E2130" s="58"/>
      <c r="F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  <c r="Q2130" s="58"/>
      <c r="R2130" s="58"/>
      <c r="S2130" s="58"/>
      <c r="T2130" s="58"/>
      <c r="U2130" s="58"/>
      <c r="V2130" s="58"/>
      <c r="W2130" s="58"/>
      <c r="X2130" s="58"/>
      <c r="Y2130" s="58"/>
      <c r="Z2130" s="58"/>
      <c r="AA2130" s="38"/>
      <c r="AB2130" s="38"/>
      <c r="AC2130" s="58"/>
      <c r="AD2130" s="58"/>
      <c r="AE2130" s="58"/>
      <c r="AF2130" s="58"/>
      <c r="AG2130" s="58"/>
      <c r="AH2130" s="58"/>
      <c r="AI2130" s="58"/>
      <c r="AJ2130" s="58"/>
      <c r="AK2130" s="58"/>
      <c r="AL2130" s="58"/>
      <c r="AM2130" s="58"/>
      <c r="AN2130" s="58"/>
      <c r="AO2130" s="58"/>
      <c r="AP2130" s="58"/>
      <c r="AQ2130" s="58"/>
      <c r="AR2130" s="58"/>
      <c r="AS2130" s="58"/>
      <c r="AT2130" s="58"/>
      <c r="AU2130" s="58"/>
      <c r="AV2130" s="58"/>
      <c r="AW2130" s="58"/>
    </row>
    <row r="2131" spans="2:49">
      <c r="B2131" s="58"/>
      <c r="C2131" s="58"/>
      <c r="D2131" s="58"/>
      <c r="E2131" s="58"/>
      <c r="F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  <c r="Q2131" s="58"/>
      <c r="R2131" s="58"/>
      <c r="S2131" s="58"/>
      <c r="T2131" s="58"/>
      <c r="U2131" s="58"/>
      <c r="V2131" s="58"/>
      <c r="W2131" s="58"/>
      <c r="X2131" s="58"/>
      <c r="Y2131" s="58"/>
      <c r="Z2131" s="58"/>
      <c r="AA2131" s="38"/>
      <c r="AB2131" s="38"/>
      <c r="AC2131" s="58"/>
      <c r="AD2131" s="58"/>
      <c r="AE2131" s="58"/>
      <c r="AF2131" s="58"/>
      <c r="AG2131" s="58"/>
      <c r="AH2131" s="58"/>
      <c r="AI2131" s="58"/>
      <c r="AJ2131" s="58"/>
      <c r="AK2131" s="58"/>
      <c r="AL2131" s="58"/>
      <c r="AM2131" s="58"/>
      <c r="AN2131" s="58"/>
      <c r="AO2131" s="58"/>
      <c r="AP2131" s="58"/>
      <c r="AQ2131" s="58"/>
      <c r="AR2131" s="58"/>
      <c r="AS2131" s="58"/>
      <c r="AT2131" s="58"/>
      <c r="AU2131" s="58"/>
      <c r="AV2131" s="58"/>
      <c r="AW2131" s="58"/>
    </row>
    <row r="2132" spans="2:49">
      <c r="B2132" s="58"/>
      <c r="C2132" s="58"/>
      <c r="D2132" s="58"/>
      <c r="E2132" s="58"/>
      <c r="F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  <c r="Q2132" s="58"/>
      <c r="R2132" s="58"/>
      <c r="S2132" s="58"/>
      <c r="T2132" s="58"/>
      <c r="U2132" s="58"/>
      <c r="V2132" s="58"/>
      <c r="W2132" s="58"/>
      <c r="X2132" s="58"/>
      <c r="Y2132" s="58"/>
      <c r="Z2132" s="58"/>
      <c r="AA2132" s="38"/>
      <c r="AB2132" s="38"/>
      <c r="AC2132" s="58"/>
      <c r="AD2132" s="58"/>
      <c r="AE2132" s="58"/>
      <c r="AF2132" s="58"/>
      <c r="AG2132" s="58"/>
      <c r="AH2132" s="58"/>
      <c r="AI2132" s="58"/>
      <c r="AJ2132" s="58"/>
      <c r="AK2132" s="58"/>
      <c r="AL2132" s="58"/>
      <c r="AM2132" s="58"/>
      <c r="AN2132" s="58"/>
      <c r="AO2132" s="58"/>
      <c r="AP2132" s="58"/>
      <c r="AQ2132" s="58"/>
      <c r="AR2132" s="58"/>
      <c r="AS2132" s="58"/>
      <c r="AT2132" s="58"/>
      <c r="AU2132" s="58"/>
      <c r="AV2132" s="58"/>
      <c r="AW2132" s="58"/>
    </row>
    <row r="2133" spans="2:49">
      <c r="B2133" s="58"/>
      <c r="C2133" s="58"/>
      <c r="D2133" s="58"/>
      <c r="E2133" s="58"/>
      <c r="F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  <c r="Q2133" s="58"/>
      <c r="R2133" s="58"/>
      <c r="S2133" s="58"/>
      <c r="T2133" s="58"/>
      <c r="U2133" s="58"/>
      <c r="V2133" s="58"/>
      <c r="W2133" s="58"/>
      <c r="X2133" s="58"/>
      <c r="Y2133" s="58"/>
      <c r="Z2133" s="58"/>
      <c r="AA2133" s="38"/>
      <c r="AB2133" s="38"/>
      <c r="AC2133" s="58"/>
      <c r="AD2133" s="58"/>
      <c r="AE2133" s="58"/>
      <c r="AF2133" s="58"/>
      <c r="AG2133" s="58"/>
      <c r="AH2133" s="58"/>
      <c r="AI2133" s="58"/>
      <c r="AJ2133" s="58"/>
      <c r="AK2133" s="58"/>
      <c r="AL2133" s="58"/>
      <c r="AM2133" s="58"/>
      <c r="AN2133" s="58"/>
      <c r="AO2133" s="58"/>
      <c r="AP2133" s="58"/>
      <c r="AQ2133" s="58"/>
      <c r="AR2133" s="58"/>
      <c r="AS2133" s="58"/>
      <c r="AT2133" s="58"/>
      <c r="AU2133" s="58"/>
      <c r="AV2133" s="58"/>
      <c r="AW2133" s="58"/>
    </row>
    <row r="2134" spans="2:49">
      <c r="B2134" s="58"/>
      <c r="C2134" s="58"/>
      <c r="D2134" s="58"/>
      <c r="E2134" s="58"/>
      <c r="F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  <c r="Q2134" s="58"/>
      <c r="R2134" s="58"/>
      <c r="S2134" s="58"/>
      <c r="T2134" s="58"/>
      <c r="U2134" s="58"/>
      <c r="V2134" s="58"/>
      <c r="W2134" s="58"/>
      <c r="X2134" s="58"/>
      <c r="Y2134" s="58"/>
      <c r="Z2134" s="58"/>
      <c r="AA2134" s="38"/>
      <c r="AB2134" s="38"/>
      <c r="AC2134" s="58"/>
      <c r="AD2134" s="58"/>
      <c r="AE2134" s="58"/>
      <c r="AF2134" s="58"/>
      <c r="AG2134" s="58"/>
      <c r="AH2134" s="58"/>
      <c r="AI2134" s="58"/>
      <c r="AJ2134" s="58"/>
      <c r="AK2134" s="58"/>
      <c r="AL2134" s="58"/>
      <c r="AM2134" s="58"/>
      <c r="AN2134" s="58"/>
      <c r="AO2134" s="58"/>
      <c r="AP2134" s="58"/>
      <c r="AQ2134" s="58"/>
      <c r="AR2134" s="58"/>
      <c r="AS2134" s="58"/>
      <c r="AT2134" s="58"/>
      <c r="AU2134" s="58"/>
      <c r="AV2134" s="58"/>
      <c r="AW2134" s="58"/>
    </row>
    <row r="2135" spans="2:49">
      <c r="B2135" s="58"/>
      <c r="C2135" s="58"/>
      <c r="D2135" s="58"/>
      <c r="E2135" s="58"/>
      <c r="F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  <c r="Q2135" s="58"/>
      <c r="R2135" s="58"/>
      <c r="S2135" s="58"/>
      <c r="T2135" s="58"/>
      <c r="U2135" s="58"/>
      <c r="V2135" s="58"/>
      <c r="W2135" s="58"/>
      <c r="X2135" s="58"/>
      <c r="Y2135" s="58"/>
      <c r="Z2135" s="58"/>
      <c r="AA2135" s="38"/>
      <c r="AB2135" s="38"/>
      <c r="AC2135" s="58"/>
      <c r="AD2135" s="58"/>
      <c r="AE2135" s="58"/>
      <c r="AF2135" s="58"/>
      <c r="AG2135" s="58"/>
      <c r="AH2135" s="58"/>
      <c r="AI2135" s="58"/>
      <c r="AJ2135" s="58"/>
      <c r="AK2135" s="58"/>
      <c r="AL2135" s="58"/>
      <c r="AM2135" s="58"/>
      <c r="AN2135" s="58"/>
      <c r="AO2135" s="58"/>
      <c r="AP2135" s="58"/>
      <c r="AQ2135" s="58"/>
      <c r="AR2135" s="58"/>
      <c r="AS2135" s="58"/>
      <c r="AT2135" s="58"/>
      <c r="AU2135" s="58"/>
      <c r="AV2135" s="58"/>
      <c r="AW2135" s="58"/>
    </row>
    <row r="2136" spans="2:49">
      <c r="B2136" s="58"/>
      <c r="C2136" s="58"/>
      <c r="D2136" s="58"/>
      <c r="E2136" s="58"/>
      <c r="F2136" s="58"/>
      <c r="G2136" s="58"/>
      <c r="H2136" s="58"/>
      <c r="I2136" s="58"/>
      <c r="J2136" s="58"/>
      <c r="K2136" s="58"/>
      <c r="L2136" s="58"/>
      <c r="M2136" s="58"/>
      <c r="N2136" s="58"/>
      <c r="O2136" s="58"/>
      <c r="P2136" s="58"/>
      <c r="Q2136" s="58"/>
      <c r="R2136" s="58"/>
      <c r="S2136" s="58"/>
      <c r="T2136" s="58"/>
      <c r="U2136" s="58"/>
      <c r="V2136" s="58"/>
      <c r="W2136" s="58"/>
      <c r="X2136" s="58"/>
      <c r="Y2136" s="58"/>
      <c r="Z2136" s="58"/>
      <c r="AA2136" s="38"/>
      <c r="AB2136" s="38"/>
      <c r="AC2136" s="58"/>
      <c r="AD2136" s="58"/>
      <c r="AE2136" s="58"/>
      <c r="AF2136" s="58"/>
      <c r="AG2136" s="58"/>
      <c r="AH2136" s="58"/>
      <c r="AI2136" s="58"/>
      <c r="AJ2136" s="58"/>
      <c r="AK2136" s="58"/>
      <c r="AL2136" s="58"/>
      <c r="AM2136" s="58"/>
      <c r="AN2136" s="58"/>
      <c r="AO2136" s="58"/>
      <c r="AP2136" s="58"/>
      <c r="AQ2136" s="58"/>
      <c r="AR2136" s="58"/>
      <c r="AS2136" s="58"/>
      <c r="AT2136" s="58"/>
      <c r="AU2136" s="58"/>
      <c r="AV2136" s="58"/>
      <c r="AW2136" s="58"/>
    </row>
    <row r="2137" spans="2:49">
      <c r="B2137" s="58"/>
      <c r="C2137" s="58"/>
      <c r="D2137" s="58"/>
      <c r="E2137" s="58"/>
      <c r="F2137" s="58"/>
      <c r="G2137" s="58"/>
      <c r="H2137" s="58"/>
      <c r="I2137" s="58"/>
      <c r="J2137" s="58"/>
      <c r="K2137" s="58"/>
      <c r="L2137" s="58"/>
      <c r="M2137" s="58"/>
      <c r="N2137" s="58"/>
      <c r="O2137" s="58"/>
      <c r="P2137" s="58"/>
      <c r="Q2137" s="58"/>
      <c r="R2137" s="58"/>
      <c r="S2137" s="58"/>
      <c r="T2137" s="58"/>
      <c r="U2137" s="58"/>
      <c r="V2137" s="58"/>
      <c r="W2137" s="58"/>
      <c r="X2137" s="58"/>
      <c r="Y2137" s="58"/>
      <c r="Z2137" s="58"/>
      <c r="AA2137" s="38"/>
      <c r="AB2137" s="38"/>
      <c r="AC2137" s="58"/>
      <c r="AD2137" s="58"/>
      <c r="AE2137" s="58"/>
      <c r="AF2137" s="58"/>
      <c r="AG2137" s="58"/>
      <c r="AH2137" s="58"/>
      <c r="AI2137" s="58"/>
      <c r="AJ2137" s="58"/>
      <c r="AK2137" s="58"/>
      <c r="AL2137" s="58"/>
      <c r="AM2137" s="58"/>
      <c r="AN2137" s="58"/>
      <c r="AO2137" s="58"/>
      <c r="AP2137" s="58"/>
      <c r="AQ2137" s="58"/>
      <c r="AR2137" s="58"/>
      <c r="AS2137" s="58"/>
      <c r="AT2137" s="58"/>
      <c r="AU2137" s="58"/>
      <c r="AV2137" s="58"/>
      <c r="AW2137" s="58"/>
    </row>
    <row r="2138" spans="2:49">
      <c r="B2138" s="58"/>
      <c r="C2138" s="58"/>
      <c r="D2138" s="58"/>
      <c r="E2138" s="58"/>
      <c r="F2138" s="58"/>
      <c r="G2138" s="58"/>
      <c r="H2138" s="58"/>
      <c r="I2138" s="58"/>
      <c r="J2138" s="58"/>
      <c r="K2138" s="58"/>
      <c r="L2138" s="58"/>
      <c r="M2138" s="58"/>
      <c r="N2138" s="58"/>
      <c r="O2138" s="58"/>
      <c r="P2138" s="58"/>
      <c r="Q2138" s="58"/>
      <c r="R2138" s="58"/>
      <c r="S2138" s="58"/>
      <c r="T2138" s="58"/>
      <c r="U2138" s="58"/>
      <c r="V2138" s="58"/>
      <c r="W2138" s="58"/>
      <c r="X2138" s="58"/>
      <c r="Y2138" s="58"/>
      <c r="Z2138" s="58"/>
      <c r="AA2138" s="38"/>
      <c r="AB2138" s="38"/>
      <c r="AC2138" s="58"/>
      <c r="AD2138" s="58"/>
      <c r="AE2138" s="58"/>
      <c r="AF2138" s="58"/>
      <c r="AG2138" s="58"/>
      <c r="AH2138" s="58"/>
      <c r="AI2138" s="58"/>
      <c r="AJ2138" s="58"/>
      <c r="AK2138" s="58"/>
      <c r="AL2138" s="58"/>
      <c r="AM2138" s="58"/>
      <c r="AN2138" s="58"/>
      <c r="AO2138" s="58"/>
      <c r="AP2138" s="58"/>
      <c r="AQ2138" s="58"/>
      <c r="AR2138" s="58"/>
      <c r="AS2138" s="58"/>
      <c r="AT2138" s="58"/>
      <c r="AU2138" s="58"/>
      <c r="AV2138" s="58"/>
      <c r="AW2138" s="58"/>
    </row>
    <row r="2139" spans="2:49">
      <c r="B2139" s="58"/>
      <c r="C2139" s="58"/>
      <c r="D2139" s="58"/>
      <c r="E2139" s="58"/>
      <c r="F2139" s="58"/>
      <c r="G2139" s="58"/>
      <c r="H2139" s="58"/>
      <c r="I2139" s="58"/>
      <c r="J2139" s="58"/>
      <c r="K2139" s="58"/>
      <c r="L2139" s="58"/>
      <c r="M2139" s="58"/>
      <c r="N2139" s="58"/>
      <c r="O2139" s="58"/>
      <c r="P2139" s="58"/>
      <c r="Q2139" s="58"/>
      <c r="R2139" s="58"/>
      <c r="S2139" s="58"/>
      <c r="T2139" s="58"/>
      <c r="U2139" s="58"/>
      <c r="V2139" s="58"/>
      <c r="W2139" s="58"/>
      <c r="X2139" s="58"/>
      <c r="Y2139" s="58"/>
      <c r="Z2139" s="58"/>
      <c r="AA2139" s="38"/>
      <c r="AB2139" s="38"/>
      <c r="AC2139" s="58"/>
      <c r="AD2139" s="58"/>
      <c r="AE2139" s="58"/>
      <c r="AF2139" s="58"/>
      <c r="AG2139" s="58"/>
      <c r="AH2139" s="58"/>
      <c r="AI2139" s="58"/>
      <c r="AJ2139" s="58"/>
      <c r="AK2139" s="58"/>
      <c r="AL2139" s="58"/>
      <c r="AM2139" s="58"/>
      <c r="AN2139" s="58"/>
      <c r="AO2139" s="58"/>
      <c r="AP2139" s="58"/>
      <c r="AQ2139" s="58"/>
      <c r="AR2139" s="58"/>
      <c r="AS2139" s="58"/>
      <c r="AT2139" s="58"/>
      <c r="AU2139" s="58"/>
      <c r="AV2139" s="58"/>
      <c r="AW2139" s="58"/>
    </row>
    <row r="2140" spans="2:49">
      <c r="B2140" s="58"/>
      <c r="C2140" s="58"/>
      <c r="D2140" s="58"/>
      <c r="E2140" s="58"/>
      <c r="F2140" s="58"/>
      <c r="G2140" s="58"/>
      <c r="H2140" s="58"/>
      <c r="I2140" s="58"/>
      <c r="J2140" s="58"/>
      <c r="K2140" s="58"/>
      <c r="L2140" s="58"/>
      <c r="M2140" s="58"/>
      <c r="N2140" s="58"/>
      <c r="O2140" s="58"/>
      <c r="P2140" s="58"/>
      <c r="Q2140" s="58"/>
      <c r="R2140" s="58"/>
      <c r="S2140" s="58"/>
      <c r="T2140" s="58"/>
      <c r="U2140" s="58"/>
      <c r="V2140" s="58"/>
      <c r="W2140" s="58"/>
      <c r="X2140" s="58"/>
      <c r="Y2140" s="58"/>
      <c r="Z2140" s="58"/>
      <c r="AA2140" s="38"/>
      <c r="AB2140" s="38"/>
      <c r="AC2140" s="58"/>
      <c r="AD2140" s="58"/>
      <c r="AE2140" s="58"/>
      <c r="AF2140" s="58"/>
      <c r="AG2140" s="58"/>
      <c r="AH2140" s="58"/>
      <c r="AI2140" s="58"/>
      <c r="AJ2140" s="58"/>
      <c r="AK2140" s="58"/>
      <c r="AL2140" s="58"/>
      <c r="AM2140" s="58"/>
      <c r="AN2140" s="58"/>
      <c r="AO2140" s="58"/>
      <c r="AP2140" s="58"/>
      <c r="AQ2140" s="58"/>
      <c r="AR2140" s="58"/>
      <c r="AS2140" s="58"/>
      <c r="AT2140" s="58"/>
      <c r="AU2140" s="58"/>
      <c r="AV2140" s="58"/>
      <c r="AW2140" s="58"/>
    </row>
    <row r="2141" spans="2:49">
      <c r="B2141" s="58"/>
      <c r="C2141" s="58"/>
      <c r="D2141" s="58"/>
      <c r="E2141" s="58"/>
      <c r="F2141" s="58"/>
      <c r="G2141" s="58"/>
      <c r="H2141" s="58"/>
      <c r="I2141" s="58"/>
      <c r="J2141" s="58"/>
      <c r="K2141" s="58"/>
      <c r="L2141" s="58"/>
      <c r="M2141" s="58"/>
      <c r="N2141" s="58"/>
      <c r="O2141" s="58"/>
      <c r="P2141" s="58"/>
      <c r="Q2141" s="58"/>
      <c r="R2141" s="58"/>
      <c r="S2141" s="58"/>
      <c r="T2141" s="58"/>
      <c r="U2141" s="58"/>
      <c r="V2141" s="58"/>
      <c r="W2141" s="58"/>
      <c r="X2141" s="58"/>
      <c r="Y2141" s="58"/>
      <c r="Z2141" s="58"/>
      <c r="AA2141" s="38"/>
      <c r="AB2141" s="38"/>
      <c r="AC2141" s="58"/>
      <c r="AD2141" s="58"/>
      <c r="AE2141" s="58"/>
      <c r="AF2141" s="58"/>
      <c r="AG2141" s="58"/>
      <c r="AH2141" s="58"/>
      <c r="AI2141" s="58"/>
      <c r="AJ2141" s="58"/>
      <c r="AK2141" s="58"/>
      <c r="AL2141" s="58"/>
      <c r="AM2141" s="58"/>
      <c r="AN2141" s="58"/>
      <c r="AO2141" s="58"/>
      <c r="AP2141" s="58"/>
      <c r="AQ2141" s="58"/>
      <c r="AR2141" s="58"/>
      <c r="AS2141" s="58"/>
      <c r="AT2141" s="58"/>
      <c r="AU2141" s="58"/>
      <c r="AV2141" s="58"/>
      <c r="AW2141" s="58"/>
    </row>
    <row r="2142" spans="2:49">
      <c r="B2142" s="58"/>
      <c r="C2142" s="58"/>
      <c r="D2142" s="58"/>
      <c r="E2142" s="58"/>
      <c r="F2142" s="58"/>
      <c r="G2142" s="58"/>
      <c r="H2142" s="58"/>
      <c r="I2142" s="58"/>
      <c r="J2142" s="58"/>
      <c r="K2142" s="58"/>
      <c r="L2142" s="58"/>
      <c r="M2142" s="58"/>
      <c r="N2142" s="58"/>
      <c r="O2142" s="58"/>
      <c r="P2142" s="58"/>
      <c r="Q2142" s="58"/>
      <c r="R2142" s="58"/>
      <c r="S2142" s="58"/>
      <c r="T2142" s="58"/>
      <c r="U2142" s="58"/>
      <c r="V2142" s="58"/>
      <c r="W2142" s="58"/>
      <c r="X2142" s="58"/>
      <c r="Y2142" s="58"/>
      <c r="Z2142" s="58"/>
      <c r="AA2142" s="38"/>
      <c r="AB2142" s="38"/>
      <c r="AC2142" s="58"/>
      <c r="AD2142" s="58"/>
      <c r="AE2142" s="58"/>
      <c r="AF2142" s="58"/>
      <c r="AG2142" s="58"/>
      <c r="AH2142" s="58"/>
      <c r="AI2142" s="58"/>
      <c r="AJ2142" s="58"/>
      <c r="AK2142" s="58"/>
      <c r="AL2142" s="58"/>
      <c r="AM2142" s="58"/>
      <c r="AN2142" s="58"/>
      <c r="AO2142" s="58"/>
      <c r="AP2142" s="58"/>
      <c r="AQ2142" s="58"/>
      <c r="AR2142" s="58"/>
      <c r="AS2142" s="58"/>
      <c r="AT2142" s="58"/>
      <c r="AU2142" s="58"/>
      <c r="AV2142" s="58"/>
      <c r="AW2142" s="58"/>
    </row>
    <row r="2143" spans="2:49">
      <c r="B2143" s="58"/>
      <c r="C2143" s="58"/>
      <c r="D2143" s="58"/>
      <c r="E2143" s="58"/>
      <c r="F2143" s="58"/>
      <c r="G2143" s="58"/>
      <c r="H2143" s="58"/>
      <c r="I2143" s="58"/>
      <c r="J2143" s="58"/>
      <c r="K2143" s="58"/>
      <c r="L2143" s="58"/>
      <c r="M2143" s="58"/>
      <c r="N2143" s="58"/>
      <c r="O2143" s="58"/>
      <c r="P2143" s="58"/>
      <c r="Q2143" s="58"/>
      <c r="R2143" s="58"/>
      <c r="S2143" s="58"/>
      <c r="T2143" s="58"/>
      <c r="U2143" s="58"/>
      <c r="V2143" s="58"/>
      <c r="W2143" s="58"/>
      <c r="X2143" s="58"/>
      <c r="Y2143" s="58"/>
      <c r="Z2143" s="58"/>
      <c r="AA2143" s="38"/>
      <c r="AB2143" s="38"/>
      <c r="AC2143" s="58"/>
      <c r="AD2143" s="58"/>
      <c r="AE2143" s="58"/>
      <c r="AF2143" s="58"/>
      <c r="AG2143" s="58"/>
      <c r="AH2143" s="58"/>
      <c r="AI2143" s="58"/>
      <c r="AJ2143" s="58"/>
      <c r="AK2143" s="58"/>
      <c r="AL2143" s="58"/>
      <c r="AM2143" s="58"/>
      <c r="AN2143" s="58"/>
      <c r="AO2143" s="58"/>
      <c r="AP2143" s="58"/>
      <c r="AQ2143" s="58"/>
      <c r="AR2143" s="58"/>
      <c r="AS2143" s="58"/>
      <c r="AT2143" s="58"/>
      <c r="AU2143" s="58"/>
      <c r="AV2143" s="58"/>
      <c r="AW2143" s="58"/>
    </row>
    <row r="2144" spans="2:49">
      <c r="B2144" s="58"/>
      <c r="C2144" s="58"/>
      <c r="D2144" s="58"/>
      <c r="E2144" s="58"/>
      <c r="F2144" s="58"/>
      <c r="G2144" s="58"/>
      <c r="H2144" s="58"/>
      <c r="I2144" s="58"/>
      <c r="J2144" s="58"/>
      <c r="K2144" s="58"/>
      <c r="L2144" s="58"/>
      <c r="M2144" s="58"/>
      <c r="N2144" s="58"/>
      <c r="O2144" s="58"/>
      <c r="P2144" s="58"/>
      <c r="Q2144" s="58"/>
      <c r="R2144" s="58"/>
      <c r="S2144" s="58"/>
      <c r="T2144" s="58"/>
      <c r="U2144" s="58"/>
      <c r="V2144" s="58"/>
      <c r="W2144" s="58"/>
      <c r="X2144" s="58"/>
      <c r="Y2144" s="58"/>
      <c r="Z2144" s="58"/>
      <c r="AA2144" s="38"/>
      <c r="AB2144" s="38"/>
      <c r="AC2144" s="58"/>
      <c r="AD2144" s="58"/>
      <c r="AE2144" s="58"/>
      <c r="AF2144" s="58"/>
      <c r="AG2144" s="58"/>
      <c r="AH2144" s="58"/>
      <c r="AI2144" s="58"/>
      <c r="AJ2144" s="58"/>
      <c r="AK2144" s="58"/>
      <c r="AL2144" s="58"/>
      <c r="AM2144" s="58"/>
      <c r="AN2144" s="58"/>
      <c r="AO2144" s="58"/>
      <c r="AP2144" s="58"/>
      <c r="AQ2144" s="58"/>
      <c r="AR2144" s="58"/>
      <c r="AS2144" s="58"/>
      <c r="AT2144" s="58"/>
      <c r="AU2144" s="58"/>
      <c r="AV2144" s="58"/>
      <c r="AW2144" s="58"/>
    </row>
    <row r="2145" spans="2:49">
      <c r="B2145" s="58"/>
      <c r="C2145" s="58"/>
      <c r="D2145" s="58"/>
      <c r="E2145" s="58"/>
      <c r="F2145" s="58"/>
      <c r="G2145" s="58"/>
      <c r="H2145" s="58"/>
      <c r="I2145" s="58"/>
      <c r="J2145" s="58"/>
      <c r="K2145" s="58"/>
      <c r="L2145" s="58"/>
      <c r="M2145" s="58"/>
      <c r="N2145" s="58"/>
      <c r="O2145" s="58"/>
      <c r="P2145" s="58"/>
      <c r="Q2145" s="58"/>
      <c r="R2145" s="58"/>
      <c r="S2145" s="58"/>
      <c r="T2145" s="58"/>
      <c r="U2145" s="58"/>
      <c r="V2145" s="58"/>
      <c r="W2145" s="58"/>
      <c r="X2145" s="58"/>
      <c r="Y2145" s="58"/>
      <c r="Z2145" s="58"/>
      <c r="AA2145" s="38"/>
      <c r="AB2145" s="38"/>
      <c r="AC2145" s="58"/>
      <c r="AD2145" s="58"/>
      <c r="AE2145" s="58"/>
      <c r="AF2145" s="58"/>
      <c r="AG2145" s="58"/>
      <c r="AH2145" s="58"/>
      <c r="AI2145" s="58"/>
      <c r="AJ2145" s="58"/>
      <c r="AK2145" s="58"/>
      <c r="AL2145" s="58"/>
      <c r="AM2145" s="58"/>
      <c r="AN2145" s="58"/>
      <c r="AO2145" s="58"/>
      <c r="AP2145" s="58"/>
      <c r="AQ2145" s="58"/>
      <c r="AR2145" s="58"/>
      <c r="AS2145" s="58"/>
      <c r="AT2145" s="58"/>
      <c r="AU2145" s="58"/>
      <c r="AV2145" s="58"/>
      <c r="AW2145" s="58"/>
    </row>
    <row r="2146" spans="2:49">
      <c r="B2146" s="58"/>
      <c r="C2146" s="58"/>
      <c r="D2146" s="58"/>
      <c r="E2146" s="58"/>
      <c r="F2146" s="58"/>
      <c r="G2146" s="58"/>
      <c r="H2146" s="58"/>
      <c r="I2146" s="58"/>
      <c r="J2146" s="58"/>
      <c r="K2146" s="58"/>
      <c r="L2146" s="58"/>
      <c r="M2146" s="58"/>
      <c r="N2146" s="58"/>
      <c r="O2146" s="58"/>
      <c r="P2146" s="58"/>
      <c r="Q2146" s="58"/>
      <c r="R2146" s="58"/>
      <c r="S2146" s="58"/>
      <c r="T2146" s="58"/>
      <c r="U2146" s="58"/>
      <c r="V2146" s="58"/>
      <c r="W2146" s="58"/>
      <c r="X2146" s="58"/>
      <c r="Y2146" s="58"/>
      <c r="Z2146" s="58"/>
      <c r="AA2146" s="38"/>
      <c r="AB2146" s="38"/>
      <c r="AC2146" s="58"/>
      <c r="AD2146" s="58"/>
      <c r="AE2146" s="58"/>
      <c r="AF2146" s="58"/>
      <c r="AG2146" s="58"/>
      <c r="AH2146" s="58"/>
      <c r="AI2146" s="58"/>
      <c r="AJ2146" s="58"/>
      <c r="AK2146" s="58"/>
      <c r="AL2146" s="58"/>
      <c r="AM2146" s="58"/>
      <c r="AN2146" s="58"/>
      <c r="AO2146" s="58"/>
      <c r="AP2146" s="58"/>
      <c r="AQ2146" s="58"/>
      <c r="AR2146" s="58"/>
      <c r="AS2146" s="58"/>
      <c r="AT2146" s="58"/>
      <c r="AU2146" s="58"/>
      <c r="AV2146" s="58"/>
      <c r="AW2146" s="58"/>
    </row>
    <row r="2147" spans="2:49">
      <c r="B2147" s="58"/>
      <c r="C2147" s="58"/>
      <c r="D2147" s="58"/>
      <c r="E2147" s="58"/>
      <c r="F2147" s="58"/>
      <c r="G2147" s="58"/>
      <c r="H2147" s="58"/>
      <c r="I2147" s="58"/>
      <c r="J2147" s="58"/>
      <c r="K2147" s="58"/>
      <c r="L2147" s="58"/>
      <c r="M2147" s="58"/>
      <c r="N2147" s="58"/>
      <c r="O2147" s="58"/>
      <c r="P2147" s="58"/>
      <c r="Q2147" s="58"/>
      <c r="R2147" s="58"/>
      <c r="S2147" s="58"/>
      <c r="T2147" s="58"/>
      <c r="U2147" s="58"/>
      <c r="V2147" s="58"/>
      <c r="W2147" s="58"/>
      <c r="X2147" s="58"/>
      <c r="Y2147" s="58"/>
      <c r="Z2147" s="58"/>
      <c r="AA2147" s="38"/>
      <c r="AB2147" s="38"/>
      <c r="AC2147" s="58"/>
      <c r="AD2147" s="58"/>
      <c r="AE2147" s="58"/>
      <c r="AF2147" s="58"/>
      <c r="AG2147" s="58"/>
      <c r="AH2147" s="58"/>
      <c r="AI2147" s="58"/>
      <c r="AJ2147" s="58"/>
      <c r="AK2147" s="58"/>
      <c r="AL2147" s="58"/>
      <c r="AM2147" s="58"/>
      <c r="AN2147" s="58"/>
      <c r="AO2147" s="58"/>
      <c r="AP2147" s="58"/>
      <c r="AQ2147" s="58"/>
      <c r="AR2147" s="58"/>
      <c r="AS2147" s="58"/>
      <c r="AT2147" s="58"/>
      <c r="AU2147" s="58"/>
      <c r="AV2147" s="58"/>
      <c r="AW2147" s="58"/>
    </row>
    <row r="2148" spans="2:49">
      <c r="B2148" s="58"/>
      <c r="C2148" s="58"/>
      <c r="D2148" s="58"/>
      <c r="E2148" s="58"/>
      <c r="F2148" s="58"/>
      <c r="G2148" s="58"/>
      <c r="H2148" s="58"/>
      <c r="I2148" s="58"/>
      <c r="J2148" s="58"/>
      <c r="K2148" s="58"/>
      <c r="L2148" s="58"/>
      <c r="M2148" s="58"/>
      <c r="N2148" s="58"/>
      <c r="O2148" s="58"/>
      <c r="P2148" s="58"/>
      <c r="Q2148" s="58"/>
      <c r="R2148" s="58"/>
      <c r="S2148" s="58"/>
      <c r="T2148" s="58"/>
      <c r="U2148" s="58"/>
      <c r="V2148" s="58"/>
      <c r="W2148" s="58"/>
      <c r="X2148" s="58"/>
      <c r="Y2148" s="58"/>
      <c r="Z2148" s="58"/>
      <c r="AA2148" s="38"/>
      <c r="AB2148" s="38"/>
      <c r="AC2148" s="58"/>
      <c r="AD2148" s="58"/>
      <c r="AE2148" s="58"/>
      <c r="AF2148" s="58"/>
      <c r="AG2148" s="58"/>
      <c r="AH2148" s="58"/>
      <c r="AI2148" s="58"/>
      <c r="AJ2148" s="58"/>
      <c r="AK2148" s="58"/>
      <c r="AL2148" s="58"/>
      <c r="AM2148" s="58"/>
      <c r="AN2148" s="58"/>
      <c r="AO2148" s="58"/>
      <c r="AP2148" s="58"/>
      <c r="AQ2148" s="58"/>
      <c r="AR2148" s="58"/>
      <c r="AS2148" s="58"/>
      <c r="AT2148" s="58"/>
      <c r="AU2148" s="58"/>
      <c r="AV2148" s="58"/>
      <c r="AW2148" s="58"/>
    </row>
    <row r="2149" spans="2:49">
      <c r="B2149" s="58"/>
      <c r="C2149" s="58"/>
      <c r="D2149" s="58"/>
      <c r="E2149" s="58"/>
      <c r="F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  <c r="Q2149" s="58"/>
      <c r="R2149" s="58"/>
      <c r="S2149" s="58"/>
      <c r="T2149" s="58"/>
      <c r="U2149" s="58"/>
      <c r="V2149" s="58"/>
      <c r="W2149" s="58"/>
      <c r="X2149" s="58"/>
      <c r="Y2149" s="58"/>
      <c r="Z2149" s="58"/>
      <c r="AA2149" s="38"/>
      <c r="AB2149" s="38"/>
      <c r="AC2149" s="58"/>
      <c r="AD2149" s="58"/>
      <c r="AE2149" s="58"/>
      <c r="AF2149" s="58"/>
      <c r="AG2149" s="58"/>
      <c r="AH2149" s="58"/>
      <c r="AI2149" s="58"/>
      <c r="AJ2149" s="58"/>
      <c r="AK2149" s="58"/>
      <c r="AL2149" s="58"/>
      <c r="AM2149" s="58"/>
      <c r="AN2149" s="58"/>
      <c r="AO2149" s="58"/>
      <c r="AP2149" s="58"/>
      <c r="AQ2149" s="58"/>
      <c r="AR2149" s="58"/>
      <c r="AS2149" s="58"/>
      <c r="AT2149" s="58"/>
      <c r="AU2149" s="58"/>
      <c r="AV2149" s="58"/>
      <c r="AW2149" s="58"/>
    </row>
    <row r="2150" spans="2:49">
      <c r="B2150" s="58"/>
      <c r="C2150" s="58"/>
      <c r="D2150" s="58"/>
      <c r="E2150" s="58"/>
      <c r="F2150" s="58"/>
      <c r="G2150" s="58"/>
      <c r="H2150" s="58"/>
      <c r="I2150" s="58"/>
      <c r="J2150" s="58"/>
      <c r="K2150" s="58"/>
      <c r="L2150" s="58"/>
      <c r="M2150" s="58"/>
      <c r="N2150" s="58"/>
      <c r="O2150" s="58"/>
      <c r="P2150" s="58"/>
      <c r="Q2150" s="58"/>
      <c r="R2150" s="58"/>
      <c r="S2150" s="58"/>
      <c r="T2150" s="58"/>
      <c r="U2150" s="58"/>
      <c r="V2150" s="58"/>
      <c r="W2150" s="58"/>
      <c r="X2150" s="58"/>
      <c r="Y2150" s="58"/>
      <c r="Z2150" s="58"/>
      <c r="AA2150" s="38"/>
      <c r="AB2150" s="38"/>
      <c r="AC2150" s="58"/>
      <c r="AD2150" s="58"/>
      <c r="AE2150" s="58"/>
      <c r="AF2150" s="58"/>
      <c r="AG2150" s="58"/>
      <c r="AH2150" s="58"/>
      <c r="AI2150" s="58"/>
      <c r="AJ2150" s="58"/>
      <c r="AK2150" s="58"/>
      <c r="AL2150" s="58"/>
      <c r="AM2150" s="58"/>
      <c r="AN2150" s="58"/>
      <c r="AO2150" s="58"/>
      <c r="AP2150" s="58"/>
      <c r="AQ2150" s="58"/>
      <c r="AR2150" s="58"/>
      <c r="AS2150" s="58"/>
      <c r="AT2150" s="58"/>
      <c r="AU2150" s="58"/>
      <c r="AV2150" s="58"/>
      <c r="AW2150" s="58"/>
    </row>
    <row r="2151" spans="2:49">
      <c r="B2151" s="58"/>
      <c r="C2151" s="58"/>
      <c r="D2151" s="58"/>
      <c r="E2151" s="58"/>
      <c r="F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  <c r="Q2151" s="58"/>
      <c r="R2151" s="58"/>
      <c r="S2151" s="58"/>
      <c r="T2151" s="58"/>
      <c r="U2151" s="58"/>
      <c r="V2151" s="58"/>
      <c r="W2151" s="58"/>
      <c r="X2151" s="58"/>
      <c r="Y2151" s="58"/>
      <c r="Z2151" s="58"/>
      <c r="AA2151" s="38"/>
      <c r="AB2151" s="38"/>
      <c r="AC2151" s="58"/>
      <c r="AD2151" s="58"/>
      <c r="AE2151" s="58"/>
      <c r="AF2151" s="58"/>
      <c r="AG2151" s="58"/>
      <c r="AH2151" s="58"/>
      <c r="AI2151" s="58"/>
      <c r="AJ2151" s="58"/>
      <c r="AK2151" s="58"/>
      <c r="AL2151" s="58"/>
      <c r="AM2151" s="58"/>
      <c r="AN2151" s="58"/>
      <c r="AO2151" s="58"/>
      <c r="AP2151" s="58"/>
      <c r="AQ2151" s="58"/>
      <c r="AR2151" s="58"/>
      <c r="AS2151" s="58"/>
      <c r="AT2151" s="58"/>
      <c r="AU2151" s="58"/>
      <c r="AV2151" s="58"/>
      <c r="AW2151" s="58"/>
    </row>
    <row r="2152" spans="2:49">
      <c r="B2152" s="58"/>
      <c r="C2152" s="58"/>
      <c r="D2152" s="58"/>
      <c r="E2152" s="58"/>
      <c r="F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  <c r="Q2152" s="58"/>
      <c r="R2152" s="58"/>
      <c r="S2152" s="58"/>
      <c r="T2152" s="58"/>
      <c r="U2152" s="58"/>
      <c r="V2152" s="58"/>
      <c r="W2152" s="58"/>
      <c r="X2152" s="58"/>
      <c r="Y2152" s="58"/>
      <c r="Z2152" s="58"/>
      <c r="AA2152" s="38"/>
      <c r="AB2152" s="38"/>
      <c r="AC2152" s="58"/>
      <c r="AD2152" s="58"/>
      <c r="AE2152" s="58"/>
      <c r="AF2152" s="58"/>
      <c r="AG2152" s="58"/>
      <c r="AH2152" s="58"/>
      <c r="AI2152" s="58"/>
      <c r="AJ2152" s="58"/>
      <c r="AK2152" s="58"/>
      <c r="AL2152" s="58"/>
      <c r="AM2152" s="58"/>
      <c r="AN2152" s="58"/>
      <c r="AO2152" s="58"/>
      <c r="AP2152" s="58"/>
      <c r="AQ2152" s="58"/>
      <c r="AR2152" s="58"/>
      <c r="AS2152" s="58"/>
      <c r="AT2152" s="58"/>
      <c r="AU2152" s="58"/>
      <c r="AV2152" s="58"/>
      <c r="AW2152" s="58"/>
    </row>
    <row r="2153" spans="2:49">
      <c r="B2153" s="58"/>
      <c r="C2153" s="58"/>
      <c r="D2153" s="58"/>
      <c r="E2153" s="58"/>
      <c r="F2153" s="58"/>
      <c r="G2153" s="58"/>
      <c r="H2153" s="58"/>
      <c r="I2153" s="58"/>
      <c r="J2153" s="58"/>
      <c r="K2153" s="58"/>
      <c r="L2153" s="58"/>
      <c r="M2153" s="58"/>
      <c r="N2153" s="58"/>
      <c r="O2153" s="58"/>
      <c r="P2153" s="58"/>
      <c r="Q2153" s="58"/>
      <c r="R2153" s="58"/>
      <c r="S2153" s="58"/>
      <c r="T2153" s="58"/>
      <c r="U2153" s="58"/>
      <c r="V2153" s="58"/>
      <c r="W2153" s="58"/>
      <c r="X2153" s="58"/>
      <c r="Y2153" s="58"/>
      <c r="Z2153" s="58"/>
      <c r="AA2153" s="38"/>
      <c r="AB2153" s="38"/>
      <c r="AC2153" s="58"/>
      <c r="AD2153" s="58"/>
      <c r="AE2153" s="58"/>
      <c r="AF2153" s="58"/>
      <c r="AG2153" s="58"/>
      <c r="AH2153" s="58"/>
      <c r="AI2153" s="58"/>
      <c r="AJ2153" s="58"/>
      <c r="AK2153" s="58"/>
      <c r="AL2153" s="58"/>
      <c r="AM2153" s="58"/>
      <c r="AN2153" s="58"/>
      <c r="AO2153" s="58"/>
      <c r="AP2153" s="58"/>
      <c r="AQ2153" s="58"/>
      <c r="AR2153" s="58"/>
      <c r="AS2153" s="58"/>
      <c r="AT2153" s="58"/>
      <c r="AU2153" s="58"/>
      <c r="AV2153" s="58"/>
      <c r="AW2153" s="58"/>
    </row>
    <row r="2154" spans="2:49">
      <c r="B2154" s="58"/>
      <c r="C2154" s="58"/>
      <c r="D2154" s="58"/>
      <c r="E2154" s="58"/>
      <c r="F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  <c r="Q2154" s="58"/>
      <c r="R2154" s="58"/>
      <c r="S2154" s="58"/>
      <c r="T2154" s="58"/>
      <c r="U2154" s="58"/>
      <c r="V2154" s="58"/>
      <c r="W2154" s="58"/>
      <c r="X2154" s="58"/>
      <c r="Y2154" s="58"/>
      <c r="Z2154" s="58"/>
      <c r="AA2154" s="38"/>
      <c r="AB2154" s="38"/>
      <c r="AC2154" s="58"/>
      <c r="AD2154" s="58"/>
      <c r="AE2154" s="58"/>
      <c r="AF2154" s="58"/>
      <c r="AG2154" s="58"/>
      <c r="AH2154" s="58"/>
      <c r="AI2154" s="58"/>
      <c r="AJ2154" s="58"/>
      <c r="AK2154" s="58"/>
      <c r="AL2154" s="58"/>
      <c r="AM2154" s="58"/>
      <c r="AN2154" s="58"/>
      <c r="AO2154" s="58"/>
      <c r="AP2154" s="58"/>
      <c r="AQ2154" s="58"/>
      <c r="AR2154" s="58"/>
      <c r="AS2154" s="58"/>
      <c r="AT2154" s="58"/>
      <c r="AU2154" s="58"/>
      <c r="AV2154" s="58"/>
      <c r="AW2154" s="58"/>
    </row>
    <row r="2155" spans="2:49">
      <c r="B2155" s="58"/>
      <c r="C2155" s="58"/>
      <c r="D2155" s="58"/>
      <c r="E2155" s="58"/>
      <c r="F2155" s="58"/>
      <c r="G2155" s="58"/>
      <c r="H2155" s="58"/>
      <c r="I2155" s="58"/>
      <c r="J2155" s="58"/>
      <c r="K2155" s="58"/>
      <c r="L2155" s="58"/>
      <c r="M2155" s="58"/>
      <c r="N2155" s="58"/>
      <c r="O2155" s="58"/>
      <c r="P2155" s="58"/>
      <c r="Q2155" s="58"/>
      <c r="R2155" s="58"/>
      <c r="S2155" s="58"/>
      <c r="T2155" s="58"/>
      <c r="U2155" s="58"/>
      <c r="V2155" s="58"/>
      <c r="W2155" s="58"/>
      <c r="X2155" s="58"/>
      <c r="Y2155" s="58"/>
      <c r="Z2155" s="58"/>
      <c r="AA2155" s="38"/>
      <c r="AB2155" s="38"/>
      <c r="AC2155" s="58"/>
      <c r="AD2155" s="58"/>
      <c r="AE2155" s="58"/>
      <c r="AF2155" s="58"/>
      <c r="AG2155" s="58"/>
      <c r="AH2155" s="58"/>
      <c r="AI2155" s="58"/>
      <c r="AJ2155" s="58"/>
      <c r="AK2155" s="58"/>
      <c r="AL2155" s="58"/>
      <c r="AM2155" s="58"/>
      <c r="AN2155" s="58"/>
      <c r="AO2155" s="58"/>
      <c r="AP2155" s="58"/>
      <c r="AQ2155" s="58"/>
      <c r="AR2155" s="58"/>
      <c r="AS2155" s="58"/>
      <c r="AT2155" s="58"/>
      <c r="AU2155" s="58"/>
      <c r="AV2155" s="58"/>
      <c r="AW2155" s="58"/>
    </row>
    <row r="2156" spans="2:49">
      <c r="B2156" s="58"/>
      <c r="C2156" s="58"/>
      <c r="D2156" s="58"/>
      <c r="E2156" s="58"/>
      <c r="F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  <c r="Q2156" s="58"/>
      <c r="R2156" s="58"/>
      <c r="S2156" s="58"/>
      <c r="T2156" s="58"/>
      <c r="U2156" s="58"/>
      <c r="V2156" s="58"/>
      <c r="W2156" s="58"/>
      <c r="X2156" s="58"/>
      <c r="Y2156" s="58"/>
      <c r="Z2156" s="58"/>
      <c r="AA2156" s="38"/>
      <c r="AB2156" s="38"/>
      <c r="AC2156" s="58"/>
      <c r="AD2156" s="58"/>
      <c r="AE2156" s="58"/>
      <c r="AF2156" s="58"/>
      <c r="AG2156" s="58"/>
      <c r="AH2156" s="58"/>
      <c r="AI2156" s="58"/>
      <c r="AJ2156" s="58"/>
      <c r="AK2156" s="58"/>
      <c r="AL2156" s="58"/>
      <c r="AM2156" s="58"/>
      <c r="AN2156" s="58"/>
      <c r="AO2156" s="58"/>
      <c r="AP2156" s="58"/>
      <c r="AQ2156" s="58"/>
      <c r="AR2156" s="58"/>
      <c r="AS2156" s="58"/>
      <c r="AT2156" s="58"/>
      <c r="AU2156" s="58"/>
      <c r="AV2156" s="58"/>
      <c r="AW2156" s="58"/>
    </row>
    <row r="2157" spans="2:49">
      <c r="B2157" s="58"/>
      <c r="C2157" s="58"/>
      <c r="D2157" s="58"/>
      <c r="E2157" s="58"/>
      <c r="F2157" s="58"/>
      <c r="G2157" s="58"/>
      <c r="H2157" s="58"/>
      <c r="I2157" s="58"/>
      <c r="J2157" s="58"/>
      <c r="K2157" s="58"/>
      <c r="L2157" s="58"/>
      <c r="M2157" s="58"/>
      <c r="N2157" s="58"/>
      <c r="O2157" s="58"/>
      <c r="P2157" s="58"/>
      <c r="Q2157" s="58"/>
      <c r="R2157" s="58"/>
      <c r="S2157" s="58"/>
      <c r="T2157" s="58"/>
      <c r="U2157" s="58"/>
      <c r="V2157" s="58"/>
      <c r="W2157" s="58"/>
      <c r="X2157" s="58"/>
      <c r="Y2157" s="58"/>
      <c r="Z2157" s="58"/>
      <c r="AA2157" s="38"/>
      <c r="AB2157" s="38"/>
      <c r="AC2157" s="58"/>
      <c r="AD2157" s="58"/>
      <c r="AE2157" s="58"/>
      <c r="AF2157" s="58"/>
      <c r="AG2157" s="58"/>
      <c r="AH2157" s="58"/>
      <c r="AI2157" s="58"/>
      <c r="AJ2157" s="58"/>
      <c r="AK2157" s="58"/>
      <c r="AL2157" s="58"/>
      <c r="AM2157" s="58"/>
      <c r="AN2157" s="58"/>
      <c r="AO2157" s="58"/>
      <c r="AP2157" s="58"/>
      <c r="AQ2157" s="58"/>
      <c r="AR2157" s="58"/>
      <c r="AS2157" s="58"/>
      <c r="AT2157" s="58"/>
      <c r="AU2157" s="58"/>
      <c r="AV2157" s="58"/>
      <c r="AW2157" s="58"/>
    </row>
    <row r="2158" spans="2:49">
      <c r="B2158" s="58"/>
      <c r="C2158" s="58"/>
      <c r="D2158" s="58"/>
      <c r="E2158" s="58"/>
      <c r="F2158" s="58"/>
      <c r="G2158" s="58"/>
      <c r="H2158" s="58"/>
      <c r="I2158" s="58"/>
      <c r="J2158" s="58"/>
      <c r="K2158" s="58"/>
      <c r="L2158" s="58"/>
      <c r="M2158" s="58"/>
      <c r="N2158" s="58"/>
      <c r="O2158" s="58"/>
      <c r="P2158" s="58"/>
      <c r="Q2158" s="58"/>
      <c r="R2158" s="58"/>
      <c r="S2158" s="58"/>
      <c r="T2158" s="58"/>
      <c r="U2158" s="58"/>
      <c r="V2158" s="58"/>
      <c r="W2158" s="58"/>
      <c r="X2158" s="58"/>
      <c r="Y2158" s="58"/>
      <c r="Z2158" s="58"/>
      <c r="AA2158" s="38"/>
      <c r="AB2158" s="38"/>
      <c r="AC2158" s="58"/>
      <c r="AD2158" s="58"/>
      <c r="AE2158" s="58"/>
      <c r="AF2158" s="58"/>
      <c r="AG2158" s="58"/>
      <c r="AH2158" s="58"/>
      <c r="AI2158" s="58"/>
      <c r="AJ2158" s="58"/>
      <c r="AK2158" s="58"/>
      <c r="AL2158" s="58"/>
      <c r="AM2158" s="58"/>
      <c r="AN2158" s="58"/>
      <c r="AO2158" s="58"/>
      <c r="AP2158" s="58"/>
      <c r="AQ2158" s="58"/>
      <c r="AR2158" s="58"/>
      <c r="AS2158" s="58"/>
      <c r="AT2158" s="58"/>
      <c r="AU2158" s="58"/>
      <c r="AV2158" s="58"/>
      <c r="AW2158" s="58"/>
    </row>
    <row r="2159" spans="2:49">
      <c r="B2159" s="58"/>
      <c r="C2159" s="58"/>
      <c r="D2159" s="58"/>
      <c r="E2159" s="58"/>
      <c r="F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  <c r="Q2159" s="58"/>
      <c r="R2159" s="58"/>
      <c r="S2159" s="58"/>
      <c r="T2159" s="58"/>
      <c r="U2159" s="58"/>
      <c r="V2159" s="58"/>
      <c r="W2159" s="58"/>
      <c r="X2159" s="58"/>
      <c r="Y2159" s="58"/>
      <c r="Z2159" s="58"/>
      <c r="AA2159" s="38"/>
      <c r="AB2159" s="38"/>
      <c r="AC2159" s="58"/>
      <c r="AD2159" s="58"/>
      <c r="AE2159" s="58"/>
      <c r="AF2159" s="58"/>
      <c r="AG2159" s="58"/>
      <c r="AH2159" s="58"/>
      <c r="AI2159" s="58"/>
      <c r="AJ2159" s="58"/>
      <c r="AK2159" s="58"/>
      <c r="AL2159" s="58"/>
      <c r="AM2159" s="58"/>
      <c r="AN2159" s="58"/>
      <c r="AO2159" s="58"/>
      <c r="AP2159" s="58"/>
      <c r="AQ2159" s="58"/>
      <c r="AR2159" s="58"/>
      <c r="AS2159" s="58"/>
      <c r="AT2159" s="58"/>
      <c r="AU2159" s="58"/>
      <c r="AV2159" s="58"/>
      <c r="AW2159" s="58"/>
    </row>
    <row r="2160" spans="2:49">
      <c r="B2160" s="58"/>
      <c r="C2160" s="58"/>
      <c r="D2160" s="58"/>
      <c r="E2160" s="58"/>
      <c r="F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  <c r="Q2160" s="58"/>
      <c r="R2160" s="58"/>
      <c r="S2160" s="58"/>
      <c r="T2160" s="58"/>
      <c r="U2160" s="58"/>
      <c r="V2160" s="58"/>
      <c r="W2160" s="58"/>
      <c r="X2160" s="58"/>
      <c r="Y2160" s="58"/>
      <c r="Z2160" s="58"/>
      <c r="AA2160" s="38"/>
      <c r="AB2160" s="38"/>
      <c r="AC2160" s="58"/>
      <c r="AD2160" s="58"/>
      <c r="AE2160" s="58"/>
      <c r="AF2160" s="58"/>
      <c r="AG2160" s="58"/>
      <c r="AH2160" s="58"/>
      <c r="AI2160" s="58"/>
      <c r="AJ2160" s="58"/>
      <c r="AK2160" s="58"/>
      <c r="AL2160" s="58"/>
      <c r="AM2160" s="58"/>
      <c r="AN2160" s="58"/>
      <c r="AO2160" s="58"/>
      <c r="AP2160" s="58"/>
      <c r="AQ2160" s="58"/>
      <c r="AR2160" s="58"/>
      <c r="AS2160" s="58"/>
      <c r="AT2160" s="58"/>
      <c r="AU2160" s="58"/>
      <c r="AV2160" s="58"/>
      <c r="AW2160" s="58"/>
    </row>
    <row r="2161" spans="2:49">
      <c r="B2161" s="58"/>
      <c r="C2161" s="58"/>
      <c r="D2161" s="58"/>
      <c r="E2161" s="58"/>
      <c r="F2161" s="58"/>
      <c r="G2161" s="58"/>
      <c r="H2161" s="58"/>
      <c r="I2161" s="58"/>
      <c r="J2161" s="58"/>
      <c r="K2161" s="58"/>
      <c r="L2161" s="58"/>
      <c r="M2161" s="58"/>
      <c r="N2161" s="58"/>
      <c r="O2161" s="58"/>
      <c r="P2161" s="58"/>
      <c r="Q2161" s="58"/>
      <c r="R2161" s="58"/>
      <c r="S2161" s="58"/>
      <c r="T2161" s="58"/>
      <c r="U2161" s="58"/>
      <c r="V2161" s="58"/>
      <c r="W2161" s="58"/>
      <c r="X2161" s="58"/>
      <c r="Y2161" s="58"/>
      <c r="Z2161" s="58"/>
      <c r="AA2161" s="38"/>
      <c r="AB2161" s="38"/>
      <c r="AC2161" s="58"/>
      <c r="AD2161" s="58"/>
      <c r="AE2161" s="58"/>
      <c r="AF2161" s="58"/>
      <c r="AG2161" s="58"/>
      <c r="AH2161" s="58"/>
      <c r="AI2161" s="58"/>
      <c r="AJ2161" s="58"/>
      <c r="AK2161" s="58"/>
      <c r="AL2161" s="58"/>
      <c r="AM2161" s="58"/>
      <c r="AN2161" s="58"/>
      <c r="AO2161" s="58"/>
      <c r="AP2161" s="58"/>
      <c r="AQ2161" s="58"/>
      <c r="AR2161" s="58"/>
      <c r="AS2161" s="58"/>
      <c r="AT2161" s="58"/>
      <c r="AU2161" s="58"/>
      <c r="AV2161" s="58"/>
      <c r="AW2161" s="58"/>
    </row>
    <row r="2162" spans="2:49">
      <c r="B2162" s="58"/>
      <c r="C2162" s="58"/>
      <c r="D2162" s="58"/>
      <c r="E2162" s="58"/>
      <c r="F2162" s="58"/>
      <c r="G2162" s="58"/>
      <c r="H2162" s="58"/>
      <c r="I2162" s="58"/>
      <c r="J2162" s="58"/>
      <c r="K2162" s="58"/>
      <c r="L2162" s="58"/>
      <c r="M2162" s="58"/>
      <c r="N2162" s="58"/>
      <c r="O2162" s="58"/>
      <c r="P2162" s="58"/>
      <c r="Q2162" s="58"/>
      <c r="R2162" s="58"/>
      <c r="S2162" s="58"/>
      <c r="T2162" s="58"/>
      <c r="U2162" s="58"/>
      <c r="V2162" s="58"/>
      <c r="W2162" s="58"/>
      <c r="X2162" s="58"/>
      <c r="Y2162" s="58"/>
      <c r="Z2162" s="58"/>
      <c r="AA2162" s="38"/>
      <c r="AB2162" s="38"/>
      <c r="AC2162" s="58"/>
      <c r="AD2162" s="58"/>
      <c r="AE2162" s="58"/>
      <c r="AF2162" s="58"/>
      <c r="AG2162" s="58"/>
      <c r="AH2162" s="58"/>
      <c r="AI2162" s="58"/>
      <c r="AJ2162" s="58"/>
      <c r="AK2162" s="58"/>
      <c r="AL2162" s="58"/>
      <c r="AM2162" s="58"/>
      <c r="AN2162" s="58"/>
      <c r="AO2162" s="58"/>
      <c r="AP2162" s="58"/>
      <c r="AQ2162" s="58"/>
      <c r="AR2162" s="58"/>
      <c r="AS2162" s="58"/>
      <c r="AT2162" s="58"/>
      <c r="AU2162" s="58"/>
      <c r="AV2162" s="58"/>
      <c r="AW2162" s="58"/>
    </row>
    <row r="2163" spans="2:49">
      <c r="B2163" s="58"/>
      <c r="C2163" s="58"/>
      <c r="D2163" s="58"/>
      <c r="E2163" s="58"/>
      <c r="F2163" s="58"/>
      <c r="G2163" s="58"/>
      <c r="H2163" s="58"/>
      <c r="I2163" s="58"/>
      <c r="J2163" s="58"/>
      <c r="K2163" s="58"/>
      <c r="L2163" s="58"/>
      <c r="M2163" s="58"/>
      <c r="N2163" s="58"/>
      <c r="O2163" s="58"/>
      <c r="P2163" s="58"/>
      <c r="Q2163" s="58"/>
      <c r="R2163" s="58"/>
      <c r="S2163" s="58"/>
      <c r="T2163" s="58"/>
      <c r="U2163" s="58"/>
      <c r="V2163" s="58"/>
      <c r="W2163" s="58"/>
      <c r="X2163" s="58"/>
      <c r="Y2163" s="58"/>
      <c r="Z2163" s="58"/>
      <c r="AA2163" s="38"/>
      <c r="AB2163" s="38"/>
      <c r="AC2163" s="58"/>
      <c r="AD2163" s="58"/>
      <c r="AE2163" s="58"/>
      <c r="AF2163" s="58"/>
      <c r="AG2163" s="58"/>
      <c r="AH2163" s="58"/>
      <c r="AI2163" s="58"/>
      <c r="AJ2163" s="58"/>
      <c r="AK2163" s="58"/>
      <c r="AL2163" s="58"/>
      <c r="AM2163" s="58"/>
      <c r="AN2163" s="58"/>
      <c r="AO2163" s="58"/>
      <c r="AP2163" s="58"/>
      <c r="AQ2163" s="58"/>
      <c r="AR2163" s="58"/>
      <c r="AS2163" s="58"/>
      <c r="AT2163" s="58"/>
      <c r="AU2163" s="58"/>
      <c r="AV2163" s="58"/>
      <c r="AW2163" s="58"/>
    </row>
    <row r="2164" spans="2:49">
      <c r="B2164" s="58"/>
      <c r="C2164" s="58"/>
      <c r="D2164" s="58"/>
      <c r="E2164" s="58"/>
      <c r="F2164" s="58"/>
      <c r="G2164" s="58"/>
      <c r="H2164" s="58"/>
      <c r="I2164" s="58"/>
      <c r="J2164" s="58"/>
      <c r="K2164" s="58"/>
      <c r="L2164" s="58"/>
      <c r="M2164" s="58"/>
      <c r="N2164" s="58"/>
      <c r="O2164" s="58"/>
      <c r="P2164" s="58"/>
      <c r="Q2164" s="58"/>
      <c r="R2164" s="58"/>
      <c r="S2164" s="58"/>
      <c r="T2164" s="58"/>
      <c r="U2164" s="58"/>
      <c r="V2164" s="58"/>
      <c r="W2164" s="58"/>
      <c r="X2164" s="58"/>
      <c r="Y2164" s="58"/>
      <c r="Z2164" s="58"/>
      <c r="AA2164" s="38"/>
      <c r="AB2164" s="38"/>
      <c r="AC2164" s="58"/>
      <c r="AD2164" s="58"/>
      <c r="AE2164" s="58"/>
      <c r="AF2164" s="58"/>
      <c r="AG2164" s="58"/>
      <c r="AH2164" s="58"/>
      <c r="AI2164" s="58"/>
      <c r="AJ2164" s="58"/>
      <c r="AK2164" s="58"/>
      <c r="AL2164" s="58"/>
      <c r="AM2164" s="58"/>
      <c r="AN2164" s="58"/>
      <c r="AO2164" s="58"/>
      <c r="AP2164" s="58"/>
      <c r="AQ2164" s="58"/>
      <c r="AR2164" s="58"/>
      <c r="AS2164" s="58"/>
      <c r="AT2164" s="58"/>
      <c r="AU2164" s="58"/>
      <c r="AV2164" s="58"/>
      <c r="AW2164" s="58"/>
    </row>
    <row r="2165" spans="2:49">
      <c r="B2165" s="58"/>
      <c r="C2165" s="58"/>
      <c r="D2165" s="58"/>
      <c r="E2165" s="58"/>
      <c r="F2165" s="58"/>
      <c r="G2165" s="58"/>
      <c r="H2165" s="58"/>
      <c r="I2165" s="58"/>
      <c r="J2165" s="58"/>
      <c r="K2165" s="58"/>
      <c r="L2165" s="58"/>
      <c r="M2165" s="58"/>
      <c r="N2165" s="58"/>
      <c r="O2165" s="58"/>
      <c r="P2165" s="58"/>
      <c r="Q2165" s="58"/>
      <c r="R2165" s="58"/>
      <c r="S2165" s="58"/>
      <c r="T2165" s="58"/>
      <c r="U2165" s="58"/>
      <c r="V2165" s="58"/>
      <c r="W2165" s="58"/>
      <c r="X2165" s="58"/>
      <c r="Y2165" s="58"/>
      <c r="Z2165" s="58"/>
      <c r="AA2165" s="38"/>
      <c r="AB2165" s="38"/>
      <c r="AC2165" s="58"/>
      <c r="AD2165" s="58"/>
      <c r="AE2165" s="58"/>
      <c r="AF2165" s="58"/>
      <c r="AG2165" s="58"/>
      <c r="AH2165" s="58"/>
      <c r="AI2165" s="58"/>
      <c r="AJ2165" s="58"/>
      <c r="AK2165" s="58"/>
      <c r="AL2165" s="58"/>
      <c r="AM2165" s="58"/>
      <c r="AN2165" s="58"/>
      <c r="AO2165" s="58"/>
      <c r="AP2165" s="58"/>
      <c r="AQ2165" s="58"/>
      <c r="AR2165" s="58"/>
      <c r="AS2165" s="58"/>
      <c r="AT2165" s="58"/>
      <c r="AU2165" s="58"/>
      <c r="AV2165" s="58"/>
      <c r="AW2165" s="58"/>
    </row>
    <row r="2166" spans="2:49">
      <c r="B2166" s="58"/>
      <c r="C2166" s="58"/>
      <c r="D2166" s="58"/>
      <c r="E2166" s="58"/>
      <c r="F2166" s="58"/>
      <c r="G2166" s="58"/>
      <c r="H2166" s="58"/>
      <c r="I2166" s="58"/>
      <c r="J2166" s="58"/>
      <c r="K2166" s="58"/>
      <c r="L2166" s="58"/>
      <c r="M2166" s="58"/>
      <c r="N2166" s="58"/>
      <c r="O2166" s="58"/>
      <c r="P2166" s="58"/>
      <c r="Q2166" s="58"/>
      <c r="R2166" s="58"/>
      <c r="S2166" s="58"/>
      <c r="T2166" s="58"/>
      <c r="U2166" s="58"/>
      <c r="V2166" s="58"/>
      <c r="W2166" s="58"/>
      <c r="X2166" s="58"/>
      <c r="Y2166" s="58"/>
      <c r="Z2166" s="58"/>
      <c r="AA2166" s="38"/>
      <c r="AB2166" s="38"/>
      <c r="AC2166" s="58"/>
      <c r="AD2166" s="58"/>
      <c r="AE2166" s="58"/>
      <c r="AF2166" s="58"/>
      <c r="AG2166" s="58"/>
      <c r="AH2166" s="58"/>
      <c r="AI2166" s="58"/>
      <c r="AJ2166" s="58"/>
      <c r="AK2166" s="58"/>
      <c r="AL2166" s="58"/>
      <c r="AM2166" s="58"/>
      <c r="AN2166" s="58"/>
      <c r="AO2166" s="58"/>
      <c r="AP2166" s="58"/>
      <c r="AQ2166" s="58"/>
      <c r="AR2166" s="58"/>
      <c r="AS2166" s="58"/>
      <c r="AT2166" s="58"/>
      <c r="AU2166" s="58"/>
      <c r="AV2166" s="58"/>
      <c r="AW2166" s="58"/>
    </row>
    <row r="2167" spans="2:49">
      <c r="B2167" s="58"/>
      <c r="C2167" s="58"/>
      <c r="D2167" s="58"/>
      <c r="E2167" s="58"/>
      <c r="F2167" s="58"/>
      <c r="G2167" s="58"/>
      <c r="H2167" s="58"/>
      <c r="I2167" s="58"/>
      <c r="J2167" s="58"/>
      <c r="K2167" s="58"/>
      <c r="L2167" s="58"/>
      <c r="M2167" s="58"/>
      <c r="N2167" s="58"/>
      <c r="O2167" s="58"/>
      <c r="P2167" s="58"/>
      <c r="Q2167" s="58"/>
      <c r="R2167" s="58"/>
      <c r="S2167" s="58"/>
      <c r="T2167" s="58"/>
      <c r="U2167" s="58"/>
      <c r="V2167" s="58"/>
      <c r="W2167" s="58"/>
      <c r="X2167" s="58"/>
      <c r="Y2167" s="58"/>
      <c r="Z2167" s="58"/>
      <c r="AA2167" s="38"/>
      <c r="AB2167" s="38"/>
      <c r="AC2167" s="58"/>
      <c r="AD2167" s="58"/>
      <c r="AE2167" s="58"/>
      <c r="AF2167" s="58"/>
      <c r="AG2167" s="58"/>
      <c r="AH2167" s="58"/>
      <c r="AI2167" s="58"/>
      <c r="AJ2167" s="58"/>
      <c r="AK2167" s="58"/>
      <c r="AL2167" s="58"/>
      <c r="AM2167" s="58"/>
      <c r="AN2167" s="58"/>
      <c r="AO2167" s="58"/>
      <c r="AP2167" s="58"/>
      <c r="AQ2167" s="58"/>
      <c r="AR2167" s="58"/>
      <c r="AS2167" s="58"/>
      <c r="AT2167" s="58"/>
      <c r="AU2167" s="58"/>
      <c r="AV2167" s="58"/>
      <c r="AW2167" s="58"/>
    </row>
    <row r="2168" spans="2:49">
      <c r="B2168" s="58"/>
      <c r="C2168" s="58"/>
      <c r="D2168" s="58"/>
      <c r="E2168" s="58"/>
      <c r="F2168" s="58"/>
      <c r="G2168" s="58"/>
      <c r="H2168" s="58"/>
      <c r="I2168" s="58"/>
      <c r="J2168" s="58"/>
      <c r="K2168" s="58"/>
      <c r="L2168" s="58"/>
      <c r="M2168" s="58"/>
      <c r="N2168" s="58"/>
      <c r="O2168" s="58"/>
      <c r="P2168" s="58"/>
      <c r="Q2168" s="58"/>
      <c r="R2168" s="58"/>
      <c r="S2168" s="58"/>
      <c r="T2168" s="58"/>
      <c r="U2168" s="58"/>
      <c r="V2168" s="58"/>
      <c r="W2168" s="58"/>
      <c r="X2168" s="58"/>
      <c r="Y2168" s="58"/>
      <c r="Z2168" s="58"/>
      <c r="AA2168" s="38"/>
      <c r="AB2168" s="38"/>
      <c r="AC2168" s="58"/>
      <c r="AD2168" s="58"/>
      <c r="AE2168" s="58"/>
      <c r="AF2168" s="58"/>
      <c r="AG2168" s="58"/>
      <c r="AH2168" s="58"/>
      <c r="AI2168" s="58"/>
      <c r="AJ2168" s="58"/>
      <c r="AK2168" s="58"/>
      <c r="AL2168" s="58"/>
      <c r="AM2168" s="58"/>
      <c r="AN2168" s="58"/>
      <c r="AO2168" s="58"/>
      <c r="AP2168" s="58"/>
      <c r="AQ2168" s="58"/>
      <c r="AR2168" s="58"/>
      <c r="AS2168" s="58"/>
      <c r="AT2168" s="58"/>
      <c r="AU2168" s="58"/>
      <c r="AV2168" s="58"/>
      <c r="AW2168" s="58"/>
    </row>
    <row r="2169" spans="2:49">
      <c r="B2169" s="58"/>
      <c r="C2169" s="58"/>
      <c r="D2169" s="58"/>
      <c r="E2169" s="58"/>
      <c r="F2169" s="58"/>
      <c r="G2169" s="58"/>
      <c r="H2169" s="58"/>
      <c r="I2169" s="58"/>
      <c r="J2169" s="58"/>
      <c r="K2169" s="58"/>
      <c r="L2169" s="58"/>
      <c r="M2169" s="58"/>
      <c r="N2169" s="58"/>
      <c r="O2169" s="58"/>
      <c r="P2169" s="58"/>
      <c r="Q2169" s="58"/>
      <c r="R2169" s="58"/>
      <c r="S2169" s="58"/>
      <c r="T2169" s="58"/>
      <c r="U2169" s="58"/>
      <c r="V2169" s="58"/>
      <c r="W2169" s="58"/>
      <c r="X2169" s="58"/>
      <c r="Y2169" s="58"/>
      <c r="Z2169" s="58"/>
      <c r="AA2169" s="38"/>
      <c r="AB2169" s="38"/>
      <c r="AC2169" s="58"/>
      <c r="AD2169" s="58"/>
      <c r="AE2169" s="58"/>
      <c r="AF2169" s="58"/>
      <c r="AG2169" s="58"/>
      <c r="AH2169" s="58"/>
      <c r="AI2169" s="58"/>
      <c r="AJ2169" s="58"/>
      <c r="AK2169" s="58"/>
      <c r="AL2169" s="58"/>
      <c r="AM2169" s="58"/>
      <c r="AN2169" s="58"/>
      <c r="AO2169" s="58"/>
      <c r="AP2169" s="58"/>
      <c r="AQ2169" s="58"/>
      <c r="AR2169" s="58"/>
      <c r="AS2169" s="58"/>
      <c r="AT2169" s="58"/>
      <c r="AU2169" s="58"/>
      <c r="AV2169" s="58"/>
      <c r="AW2169" s="58"/>
    </row>
    <row r="2170" spans="2:49">
      <c r="B2170" s="58"/>
      <c r="C2170" s="58"/>
      <c r="D2170" s="58"/>
      <c r="E2170" s="58"/>
      <c r="F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  <c r="Q2170" s="58"/>
      <c r="R2170" s="58"/>
      <c r="S2170" s="58"/>
      <c r="T2170" s="58"/>
      <c r="U2170" s="58"/>
      <c r="V2170" s="58"/>
      <c r="W2170" s="58"/>
      <c r="X2170" s="58"/>
      <c r="Y2170" s="58"/>
      <c r="Z2170" s="58"/>
      <c r="AA2170" s="38"/>
      <c r="AB2170" s="38"/>
      <c r="AC2170" s="58"/>
      <c r="AD2170" s="58"/>
      <c r="AE2170" s="58"/>
      <c r="AF2170" s="58"/>
      <c r="AG2170" s="58"/>
      <c r="AH2170" s="58"/>
      <c r="AI2170" s="58"/>
      <c r="AJ2170" s="58"/>
      <c r="AK2170" s="58"/>
      <c r="AL2170" s="58"/>
      <c r="AM2170" s="58"/>
      <c r="AN2170" s="58"/>
      <c r="AO2170" s="58"/>
      <c r="AP2170" s="58"/>
      <c r="AQ2170" s="58"/>
      <c r="AR2170" s="58"/>
      <c r="AS2170" s="58"/>
      <c r="AT2170" s="58"/>
      <c r="AU2170" s="58"/>
      <c r="AV2170" s="58"/>
      <c r="AW2170" s="58"/>
    </row>
    <row r="2171" spans="2:49">
      <c r="B2171" s="58"/>
      <c r="C2171" s="58"/>
      <c r="D2171" s="58"/>
      <c r="E2171" s="58"/>
      <c r="F2171" s="58"/>
      <c r="G2171" s="58"/>
      <c r="H2171" s="58"/>
      <c r="I2171" s="58"/>
      <c r="J2171" s="58"/>
      <c r="K2171" s="58"/>
      <c r="L2171" s="58"/>
      <c r="M2171" s="58"/>
      <c r="N2171" s="58"/>
      <c r="O2171" s="58"/>
      <c r="P2171" s="58"/>
      <c r="Q2171" s="58"/>
      <c r="R2171" s="58"/>
      <c r="S2171" s="58"/>
      <c r="T2171" s="58"/>
      <c r="U2171" s="58"/>
      <c r="V2171" s="58"/>
      <c r="W2171" s="58"/>
      <c r="X2171" s="58"/>
      <c r="Y2171" s="58"/>
      <c r="Z2171" s="58"/>
      <c r="AA2171" s="38"/>
      <c r="AB2171" s="38"/>
      <c r="AC2171" s="58"/>
      <c r="AD2171" s="58"/>
      <c r="AE2171" s="58"/>
      <c r="AF2171" s="58"/>
      <c r="AG2171" s="58"/>
      <c r="AH2171" s="58"/>
      <c r="AI2171" s="58"/>
      <c r="AJ2171" s="58"/>
      <c r="AK2171" s="58"/>
      <c r="AL2171" s="58"/>
      <c r="AM2171" s="58"/>
      <c r="AN2171" s="58"/>
      <c r="AO2171" s="58"/>
      <c r="AP2171" s="58"/>
      <c r="AQ2171" s="58"/>
      <c r="AR2171" s="58"/>
      <c r="AS2171" s="58"/>
      <c r="AT2171" s="58"/>
      <c r="AU2171" s="58"/>
      <c r="AV2171" s="58"/>
      <c r="AW2171" s="58"/>
    </row>
    <row r="2172" spans="2:49">
      <c r="B2172" s="58"/>
      <c r="C2172" s="58"/>
      <c r="D2172" s="58"/>
      <c r="E2172" s="58"/>
      <c r="F2172" s="58"/>
      <c r="G2172" s="58"/>
      <c r="H2172" s="58"/>
      <c r="I2172" s="58"/>
      <c r="J2172" s="58"/>
      <c r="K2172" s="58"/>
      <c r="L2172" s="58"/>
      <c r="M2172" s="58"/>
      <c r="N2172" s="58"/>
      <c r="O2172" s="58"/>
      <c r="P2172" s="58"/>
      <c r="Q2172" s="58"/>
      <c r="R2172" s="58"/>
      <c r="S2172" s="58"/>
      <c r="T2172" s="58"/>
      <c r="U2172" s="58"/>
      <c r="V2172" s="58"/>
      <c r="W2172" s="58"/>
      <c r="X2172" s="58"/>
      <c r="Y2172" s="58"/>
      <c r="Z2172" s="58"/>
      <c r="AA2172" s="38"/>
      <c r="AB2172" s="38"/>
      <c r="AC2172" s="58"/>
      <c r="AD2172" s="58"/>
      <c r="AE2172" s="58"/>
      <c r="AF2172" s="58"/>
      <c r="AG2172" s="58"/>
      <c r="AH2172" s="58"/>
      <c r="AI2172" s="58"/>
      <c r="AJ2172" s="58"/>
      <c r="AK2172" s="58"/>
      <c r="AL2172" s="58"/>
      <c r="AM2172" s="58"/>
      <c r="AN2172" s="58"/>
      <c r="AO2172" s="58"/>
      <c r="AP2172" s="58"/>
      <c r="AQ2172" s="58"/>
      <c r="AR2172" s="58"/>
      <c r="AS2172" s="58"/>
      <c r="AT2172" s="58"/>
      <c r="AU2172" s="58"/>
      <c r="AV2172" s="58"/>
      <c r="AW2172" s="58"/>
    </row>
    <row r="2173" spans="2:49">
      <c r="B2173" s="58"/>
      <c r="C2173" s="58"/>
      <c r="D2173" s="58"/>
      <c r="E2173" s="58"/>
      <c r="F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  <c r="Q2173" s="58"/>
      <c r="R2173" s="58"/>
      <c r="S2173" s="58"/>
      <c r="T2173" s="58"/>
      <c r="U2173" s="58"/>
      <c r="V2173" s="58"/>
      <c r="W2173" s="58"/>
      <c r="X2173" s="58"/>
      <c r="Y2173" s="58"/>
      <c r="Z2173" s="58"/>
      <c r="AA2173" s="38"/>
      <c r="AB2173" s="38"/>
      <c r="AC2173" s="58"/>
      <c r="AD2173" s="58"/>
      <c r="AE2173" s="58"/>
      <c r="AF2173" s="58"/>
      <c r="AG2173" s="58"/>
      <c r="AH2173" s="58"/>
      <c r="AI2173" s="58"/>
      <c r="AJ2173" s="58"/>
      <c r="AK2173" s="58"/>
      <c r="AL2173" s="58"/>
      <c r="AM2173" s="58"/>
      <c r="AN2173" s="58"/>
      <c r="AO2173" s="58"/>
      <c r="AP2173" s="58"/>
      <c r="AQ2173" s="58"/>
      <c r="AR2173" s="58"/>
      <c r="AS2173" s="58"/>
      <c r="AT2173" s="58"/>
      <c r="AU2173" s="58"/>
      <c r="AV2173" s="58"/>
      <c r="AW2173" s="58"/>
    </row>
    <row r="2174" spans="2:49">
      <c r="B2174" s="58"/>
      <c r="C2174" s="58"/>
      <c r="D2174" s="58"/>
      <c r="E2174" s="58"/>
      <c r="F2174" s="58"/>
      <c r="G2174" s="58"/>
      <c r="H2174" s="58"/>
      <c r="I2174" s="58"/>
      <c r="J2174" s="58"/>
      <c r="K2174" s="58"/>
      <c r="L2174" s="58"/>
      <c r="M2174" s="58"/>
      <c r="N2174" s="58"/>
      <c r="O2174" s="58"/>
      <c r="P2174" s="58"/>
      <c r="Q2174" s="58"/>
      <c r="R2174" s="58"/>
      <c r="S2174" s="58"/>
      <c r="T2174" s="58"/>
      <c r="U2174" s="58"/>
      <c r="V2174" s="58"/>
      <c r="W2174" s="58"/>
      <c r="X2174" s="58"/>
      <c r="Y2174" s="58"/>
      <c r="Z2174" s="58"/>
      <c r="AA2174" s="38"/>
      <c r="AB2174" s="38"/>
      <c r="AC2174" s="58"/>
      <c r="AD2174" s="58"/>
      <c r="AE2174" s="58"/>
      <c r="AF2174" s="58"/>
      <c r="AG2174" s="58"/>
      <c r="AH2174" s="58"/>
      <c r="AI2174" s="58"/>
      <c r="AJ2174" s="58"/>
      <c r="AK2174" s="58"/>
      <c r="AL2174" s="58"/>
      <c r="AM2174" s="58"/>
      <c r="AN2174" s="58"/>
      <c r="AO2174" s="58"/>
      <c r="AP2174" s="58"/>
      <c r="AQ2174" s="58"/>
      <c r="AR2174" s="58"/>
      <c r="AS2174" s="58"/>
      <c r="AT2174" s="58"/>
      <c r="AU2174" s="58"/>
      <c r="AV2174" s="58"/>
      <c r="AW2174" s="58"/>
    </row>
    <row r="2175" spans="2:49">
      <c r="B2175" s="58"/>
      <c r="C2175" s="58"/>
      <c r="D2175" s="58"/>
      <c r="E2175" s="58"/>
      <c r="F2175" s="58"/>
      <c r="G2175" s="58"/>
      <c r="H2175" s="58"/>
      <c r="I2175" s="58"/>
      <c r="J2175" s="58"/>
      <c r="K2175" s="58"/>
      <c r="L2175" s="58"/>
      <c r="M2175" s="58"/>
      <c r="N2175" s="58"/>
      <c r="O2175" s="58"/>
      <c r="P2175" s="58"/>
      <c r="Q2175" s="58"/>
      <c r="R2175" s="58"/>
      <c r="S2175" s="58"/>
      <c r="T2175" s="58"/>
      <c r="U2175" s="58"/>
      <c r="V2175" s="58"/>
      <c r="W2175" s="58"/>
      <c r="X2175" s="58"/>
      <c r="Y2175" s="58"/>
      <c r="Z2175" s="58"/>
      <c r="AA2175" s="38"/>
      <c r="AB2175" s="38"/>
      <c r="AC2175" s="58"/>
      <c r="AD2175" s="58"/>
      <c r="AE2175" s="58"/>
      <c r="AF2175" s="58"/>
      <c r="AG2175" s="58"/>
      <c r="AH2175" s="58"/>
      <c r="AI2175" s="58"/>
      <c r="AJ2175" s="58"/>
      <c r="AK2175" s="58"/>
      <c r="AL2175" s="58"/>
      <c r="AM2175" s="58"/>
      <c r="AN2175" s="58"/>
      <c r="AO2175" s="58"/>
      <c r="AP2175" s="58"/>
      <c r="AQ2175" s="58"/>
      <c r="AR2175" s="58"/>
      <c r="AS2175" s="58"/>
      <c r="AT2175" s="58"/>
      <c r="AU2175" s="58"/>
      <c r="AV2175" s="58"/>
      <c r="AW2175" s="58"/>
    </row>
    <row r="2176" spans="2:49">
      <c r="B2176" s="58"/>
      <c r="C2176" s="58"/>
      <c r="D2176" s="58"/>
      <c r="E2176" s="58"/>
      <c r="F2176" s="58"/>
      <c r="G2176" s="58"/>
      <c r="H2176" s="58"/>
      <c r="I2176" s="58"/>
      <c r="J2176" s="58"/>
      <c r="K2176" s="58"/>
      <c r="L2176" s="58"/>
      <c r="M2176" s="58"/>
      <c r="N2176" s="58"/>
      <c r="O2176" s="58"/>
      <c r="P2176" s="58"/>
      <c r="Q2176" s="58"/>
      <c r="R2176" s="58"/>
      <c r="S2176" s="58"/>
      <c r="T2176" s="58"/>
      <c r="U2176" s="58"/>
      <c r="V2176" s="58"/>
      <c r="W2176" s="58"/>
      <c r="X2176" s="58"/>
      <c r="Y2176" s="58"/>
      <c r="Z2176" s="58"/>
      <c r="AA2176" s="38"/>
      <c r="AB2176" s="38"/>
      <c r="AC2176" s="58"/>
      <c r="AD2176" s="58"/>
      <c r="AE2176" s="58"/>
      <c r="AF2176" s="58"/>
      <c r="AG2176" s="58"/>
      <c r="AH2176" s="58"/>
      <c r="AI2176" s="58"/>
      <c r="AJ2176" s="58"/>
      <c r="AK2176" s="58"/>
      <c r="AL2176" s="58"/>
      <c r="AM2176" s="58"/>
      <c r="AN2176" s="58"/>
      <c r="AO2176" s="58"/>
      <c r="AP2176" s="58"/>
      <c r="AQ2176" s="58"/>
      <c r="AR2176" s="58"/>
      <c r="AS2176" s="58"/>
      <c r="AT2176" s="58"/>
      <c r="AU2176" s="58"/>
      <c r="AV2176" s="58"/>
      <c r="AW2176" s="58"/>
    </row>
    <row r="2177" spans="2:49">
      <c r="B2177" s="58"/>
      <c r="C2177" s="58"/>
      <c r="D2177" s="58"/>
      <c r="E2177" s="58"/>
      <c r="F2177" s="58"/>
      <c r="G2177" s="58"/>
      <c r="H2177" s="58"/>
      <c r="I2177" s="58"/>
      <c r="J2177" s="58"/>
      <c r="K2177" s="58"/>
      <c r="L2177" s="58"/>
      <c r="M2177" s="58"/>
      <c r="N2177" s="58"/>
      <c r="O2177" s="58"/>
      <c r="P2177" s="58"/>
      <c r="Q2177" s="58"/>
      <c r="R2177" s="58"/>
      <c r="S2177" s="58"/>
      <c r="T2177" s="58"/>
      <c r="U2177" s="58"/>
      <c r="V2177" s="58"/>
      <c r="W2177" s="58"/>
      <c r="X2177" s="58"/>
      <c r="Y2177" s="58"/>
      <c r="Z2177" s="58"/>
      <c r="AA2177" s="38"/>
      <c r="AB2177" s="38"/>
      <c r="AC2177" s="58"/>
      <c r="AD2177" s="58"/>
      <c r="AE2177" s="58"/>
      <c r="AF2177" s="58"/>
      <c r="AG2177" s="58"/>
      <c r="AH2177" s="58"/>
      <c r="AI2177" s="58"/>
      <c r="AJ2177" s="58"/>
      <c r="AK2177" s="58"/>
      <c r="AL2177" s="58"/>
      <c r="AM2177" s="58"/>
      <c r="AN2177" s="58"/>
      <c r="AO2177" s="58"/>
      <c r="AP2177" s="58"/>
      <c r="AQ2177" s="58"/>
      <c r="AR2177" s="58"/>
      <c r="AS2177" s="58"/>
      <c r="AT2177" s="58"/>
      <c r="AU2177" s="58"/>
      <c r="AV2177" s="58"/>
      <c r="AW2177" s="58"/>
    </row>
    <row r="2178" spans="2:49">
      <c r="B2178" s="58"/>
      <c r="C2178" s="58"/>
      <c r="D2178" s="58"/>
      <c r="E2178" s="58"/>
      <c r="F2178" s="58"/>
      <c r="G2178" s="58"/>
      <c r="H2178" s="58"/>
      <c r="I2178" s="58"/>
      <c r="J2178" s="58"/>
      <c r="K2178" s="58"/>
      <c r="L2178" s="58"/>
      <c r="M2178" s="58"/>
      <c r="N2178" s="58"/>
      <c r="O2178" s="58"/>
      <c r="P2178" s="58"/>
      <c r="Q2178" s="58"/>
      <c r="R2178" s="58"/>
      <c r="S2178" s="58"/>
      <c r="T2178" s="58"/>
      <c r="U2178" s="58"/>
      <c r="V2178" s="58"/>
      <c r="W2178" s="58"/>
      <c r="X2178" s="58"/>
      <c r="Y2178" s="58"/>
      <c r="Z2178" s="58"/>
      <c r="AA2178" s="38"/>
      <c r="AB2178" s="38"/>
      <c r="AC2178" s="58"/>
      <c r="AD2178" s="58"/>
      <c r="AE2178" s="58"/>
      <c r="AF2178" s="58"/>
      <c r="AG2178" s="58"/>
      <c r="AH2178" s="58"/>
      <c r="AI2178" s="58"/>
      <c r="AJ2178" s="58"/>
      <c r="AK2178" s="58"/>
      <c r="AL2178" s="58"/>
      <c r="AM2178" s="58"/>
      <c r="AN2178" s="58"/>
      <c r="AO2178" s="58"/>
      <c r="AP2178" s="58"/>
      <c r="AQ2178" s="58"/>
      <c r="AR2178" s="58"/>
      <c r="AS2178" s="58"/>
      <c r="AT2178" s="58"/>
      <c r="AU2178" s="58"/>
      <c r="AV2178" s="58"/>
      <c r="AW2178" s="58"/>
    </row>
    <row r="2179" spans="2:49">
      <c r="B2179" s="58"/>
      <c r="C2179" s="58"/>
      <c r="D2179" s="58"/>
      <c r="E2179" s="58"/>
      <c r="F2179" s="58"/>
      <c r="G2179" s="58"/>
      <c r="H2179" s="58"/>
      <c r="I2179" s="58"/>
      <c r="J2179" s="58"/>
      <c r="K2179" s="58"/>
      <c r="L2179" s="58"/>
      <c r="M2179" s="58"/>
      <c r="N2179" s="58"/>
      <c r="O2179" s="58"/>
      <c r="P2179" s="58"/>
      <c r="Q2179" s="58"/>
      <c r="R2179" s="58"/>
      <c r="S2179" s="58"/>
      <c r="T2179" s="58"/>
      <c r="U2179" s="58"/>
      <c r="V2179" s="58"/>
      <c r="W2179" s="58"/>
      <c r="X2179" s="58"/>
      <c r="Y2179" s="58"/>
      <c r="Z2179" s="58"/>
      <c r="AA2179" s="38"/>
      <c r="AB2179" s="38"/>
      <c r="AC2179" s="58"/>
      <c r="AD2179" s="58"/>
      <c r="AE2179" s="58"/>
      <c r="AF2179" s="58"/>
      <c r="AG2179" s="58"/>
      <c r="AH2179" s="58"/>
      <c r="AI2179" s="58"/>
      <c r="AJ2179" s="58"/>
      <c r="AK2179" s="58"/>
      <c r="AL2179" s="58"/>
      <c r="AM2179" s="58"/>
      <c r="AN2179" s="58"/>
      <c r="AO2179" s="58"/>
      <c r="AP2179" s="58"/>
      <c r="AQ2179" s="58"/>
      <c r="AR2179" s="58"/>
      <c r="AS2179" s="58"/>
      <c r="AT2179" s="58"/>
      <c r="AU2179" s="58"/>
      <c r="AV2179" s="58"/>
      <c r="AW2179" s="58"/>
    </row>
    <row r="2180" spans="2:49">
      <c r="B2180" s="58"/>
      <c r="C2180" s="58"/>
      <c r="D2180" s="58"/>
      <c r="E2180" s="58"/>
      <c r="F2180" s="58"/>
      <c r="G2180" s="58"/>
      <c r="H2180" s="58"/>
      <c r="I2180" s="58"/>
      <c r="J2180" s="58"/>
      <c r="K2180" s="58"/>
      <c r="L2180" s="58"/>
      <c r="M2180" s="58"/>
      <c r="N2180" s="58"/>
      <c r="O2180" s="58"/>
      <c r="P2180" s="58"/>
      <c r="Q2180" s="58"/>
      <c r="R2180" s="58"/>
      <c r="S2180" s="58"/>
      <c r="T2180" s="58"/>
      <c r="U2180" s="58"/>
      <c r="V2180" s="58"/>
      <c r="W2180" s="58"/>
      <c r="X2180" s="58"/>
      <c r="Y2180" s="58"/>
      <c r="Z2180" s="58"/>
      <c r="AA2180" s="38"/>
      <c r="AB2180" s="38"/>
      <c r="AC2180" s="58"/>
      <c r="AD2180" s="58"/>
      <c r="AE2180" s="58"/>
      <c r="AF2180" s="58"/>
      <c r="AG2180" s="58"/>
      <c r="AH2180" s="58"/>
      <c r="AI2180" s="58"/>
      <c r="AJ2180" s="58"/>
      <c r="AK2180" s="58"/>
      <c r="AL2180" s="58"/>
      <c r="AM2180" s="58"/>
      <c r="AN2180" s="58"/>
      <c r="AO2180" s="58"/>
      <c r="AP2180" s="58"/>
      <c r="AQ2180" s="58"/>
      <c r="AR2180" s="58"/>
      <c r="AS2180" s="58"/>
      <c r="AT2180" s="58"/>
      <c r="AU2180" s="58"/>
      <c r="AV2180" s="58"/>
      <c r="AW2180" s="58"/>
    </row>
    <row r="2181" spans="2:49">
      <c r="B2181" s="58"/>
      <c r="C2181" s="58"/>
      <c r="D2181" s="58"/>
      <c r="E2181" s="58"/>
      <c r="F2181" s="58"/>
      <c r="G2181" s="58"/>
      <c r="H2181" s="58"/>
      <c r="I2181" s="58"/>
      <c r="J2181" s="58"/>
      <c r="K2181" s="58"/>
      <c r="L2181" s="58"/>
      <c r="M2181" s="58"/>
      <c r="N2181" s="58"/>
      <c r="O2181" s="58"/>
      <c r="P2181" s="58"/>
      <c r="Q2181" s="58"/>
      <c r="R2181" s="58"/>
      <c r="S2181" s="58"/>
      <c r="T2181" s="58"/>
      <c r="U2181" s="58"/>
      <c r="V2181" s="58"/>
      <c r="W2181" s="58"/>
      <c r="X2181" s="58"/>
      <c r="Y2181" s="58"/>
      <c r="Z2181" s="58"/>
      <c r="AA2181" s="38"/>
      <c r="AB2181" s="38"/>
      <c r="AC2181" s="58"/>
      <c r="AD2181" s="58"/>
      <c r="AE2181" s="58"/>
      <c r="AF2181" s="58"/>
      <c r="AG2181" s="58"/>
      <c r="AH2181" s="58"/>
      <c r="AI2181" s="58"/>
      <c r="AJ2181" s="58"/>
      <c r="AK2181" s="58"/>
      <c r="AL2181" s="58"/>
      <c r="AM2181" s="58"/>
      <c r="AN2181" s="58"/>
      <c r="AO2181" s="58"/>
      <c r="AP2181" s="58"/>
      <c r="AQ2181" s="58"/>
      <c r="AR2181" s="58"/>
      <c r="AS2181" s="58"/>
      <c r="AT2181" s="58"/>
      <c r="AU2181" s="58"/>
      <c r="AV2181" s="58"/>
      <c r="AW2181" s="58"/>
    </row>
    <row r="2182" spans="2:49">
      <c r="B2182" s="58"/>
      <c r="C2182" s="58"/>
      <c r="D2182" s="58"/>
      <c r="E2182" s="58"/>
      <c r="F2182" s="58"/>
      <c r="G2182" s="58"/>
      <c r="H2182" s="58"/>
      <c r="I2182" s="58"/>
      <c r="J2182" s="58"/>
      <c r="K2182" s="58"/>
      <c r="L2182" s="58"/>
      <c r="M2182" s="58"/>
      <c r="N2182" s="58"/>
      <c r="O2182" s="58"/>
      <c r="P2182" s="58"/>
      <c r="Q2182" s="58"/>
      <c r="R2182" s="58"/>
      <c r="S2182" s="58"/>
      <c r="T2182" s="58"/>
      <c r="U2182" s="58"/>
      <c r="V2182" s="58"/>
      <c r="W2182" s="58"/>
      <c r="X2182" s="58"/>
      <c r="Y2182" s="58"/>
      <c r="Z2182" s="58"/>
      <c r="AA2182" s="38"/>
      <c r="AB2182" s="38"/>
      <c r="AC2182" s="58"/>
      <c r="AD2182" s="58"/>
      <c r="AE2182" s="58"/>
      <c r="AF2182" s="58"/>
      <c r="AG2182" s="58"/>
      <c r="AH2182" s="58"/>
      <c r="AI2182" s="58"/>
      <c r="AJ2182" s="58"/>
      <c r="AK2182" s="58"/>
      <c r="AL2182" s="58"/>
      <c r="AM2182" s="58"/>
      <c r="AN2182" s="58"/>
      <c r="AO2182" s="58"/>
      <c r="AP2182" s="58"/>
      <c r="AQ2182" s="58"/>
      <c r="AR2182" s="58"/>
      <c r="AS2182" s="58"/>
      <c r="AT2182" s="58"/>
      <c r="AU2182" s="58"/>
      <c r="AV2182" s="58"/>
      <c r="AW2182" s="58"/>
    </row>
    <row r="2183" spans="2:49">
      <c r="B2183" s="58"/>
      <c r="C2183" s="58"/>
      <c r="D2183" s="58"/>
      <c r="E2183" s="58"/>
      <c r="F2183" s="58"/>
      <c r="G2183" s="58"/>
      <c r="H2183" s="58"/>
      <c r="I2183" s="58"/>
      <c r="J2183" s="58"/>
      <c r="K2183" s="58"/>
      <c r="L2183" s="58"/>
      <c r="M2183" s="58"/>
      <c r="N2183" s="58"/>
      <c r="O2183" s="58"/>
      <c r="P2183" s="58"/>
      <c r="Q2183" s="58"/>
      <c r="R2183" s="58"/>
      <c r="S2183" s="58"/>
      <c r="T2183" s="58"/>
      <c r="U2183" s="58"/>
      <c r="V2183" s="58"/>
      <c r="W2183" s="58"/>
      <c r="X2183" s="58"/>
      <c r="Y2183" s="58"/>
      <c r="Z2183" s="58"/>
      <c r="AA2183" s="38"/>
      <c r="AB2183" s="38"/>
      <c r="AC2183" s="58"/>
      <c r="AD2183" s="58"/>
      <c r="AE2183" s="58"/>
      <c r="AF2183" s="58"/>
      <c r="AG2183" s="58"/>
      <c r="AH2183" s="58"/>
      <c r="AI2183" s="58"/>
      <c r="AJ2183" s="58"/>
      <c r="AK2183" s="58"/>
      <c r="AL2183" s="58"/>
      <c r="AM2183" s="58"/>
      <c r="AN2183" s="58"/>
      <c r="AO2183" s="58"/>
      <c r="AP2183" s="58"/>
      <c r="AQ2183" s="58"/>
      <c r="AR2183" s="58"/>
      <c r="AS2183" s="58"/>
      <c r="AT2183" s="58"/>
      <c r="AU2183" s="58"/>
      <c r="AV2183" s="58"/>
      <c r="AW2183" s="58"/>
    </row>
    <row r="2184" spans="2:49">
      <c r="B2184" s="58"/>
      <c r="C2184" s="58"/>
      <c r="D2184" s="58"/>
      <c r="E2184" s="58"/>
      <c r="F2184" s="58"/>
      <c r="G2184" s="58"/>
      <c r="H2184" s="58"/>
      <c r="I2184" s="58"/>
      <c r="J2184" s="58"/>
      <c r="K2184" s="58"/>
      <c r="L2184" s="58"/>
      <c r="M2184" s="58"/>
      <c r="N2184" s="58"/>
      <c r="O2184" s="58"/>
      <c r="P2184" s="58"/>
      <c r="Q2184" s="58"/>
      <c r="R2184" s="58"/>
      <c r="S2184" s="58"/>
      <c r="T2184" s="58"/>
      <c r="U2184" s="58"/>
      <c r="V2184" s="58"/>
      <c r="W2184" s="58"/>
      <c r="X2184" s="58"/>
      <c r="Y2184" s="58"/>
      <c r="Z2184" s="58"/>
      <c r="AA2184" s="38"/>
      <c r="AB2184" s="38"/>
      <c r="AC2184" s="58"/>
      <c r="AD2184" s="58"/>
      <c r="AE2184" s="58"/>
      <c r="AF2184" s="58"/>
      <c r="AG2184" s="58"/>
      <c r="AH2184" s="58"/>
      <c r="AI2184" s="58"/>
      <c r="AJ2184" s="58"/>
      <c r="AK2184" s="58"/>
      <c r="AL2184" s="58"/>
      <c r="AM2184" s="58"/>
      <c r="AN2184" s="58"/>
      <c r="AO2184" s="58"/>
      <c r="AP2184" s="58"/>
      <c r="AQ2184" s="58"/>
      <c r="AR2184" s="58"/>
      <c r="AS2184" s="58"/>
      <c r="AT2184" s="58"/>
      <c r="AU2184" s="58"/>
      <c r="AV2184" s="58"/>
      <c r="AW2184" s="58"/>
    </row>
    <row r="2185" spans="2:49">
      <c r="B2185" s="58"/>
      <c r="C2185" s="58"/>
      <c r="D2185" s="58"/>
      <c r="E2185" s="58"/>
      <c r="F2185" s="58"/>
      <c r="G2185" s="58"/>
      <c r="H2185" s="58"/>
      <c r="I2185" s="58"/>
      <c r="J2185" s="58"/>
      <c r="K2185" s="58"/>
      <c r="L2185" s="58"/>
      <c r="M2185" s="58"/>
      <c r="N2185" s="58"/>
      <c r="O2185" s="58"/>
      <c r="P2185" s="58"/>
      <c r="Q2185" s="58"/>
      <c r="R2185" s="58"/>
      <c r="S2185" s="58"/>
      <c r="T2185" s="58"/>
      <c r="U2185" s="58"/>
      <c r="V2185" s="58"/>
      <c r="W2185" s="58"/>
      <c r="X2185" s="58"/>
      <c r="Y2185" s="58"/>
      <c r="Z2185" s="58"/>
      <c r="AA2185" s="38"/>
      <c r="AB2185" s="38"/>
      <c r="AC2185" s="58"/>
      <c r="AD2185" s="58"/>
      <c r="AE2185" s="58"/>
      <c r="AF2185" s="58"/>
      <c r="AG2185" s="58"/>
      <c r="AH2185" s="58"/>
      <c r="AI2185" s="58"/>
      <c r="AJ2185" s="58"/>
      <c r="AK2185" s="58"/>
      <c r="AL2185" s="58"/>
      <c r="AM2185" s="58"/>
      <c r="AN2185" s="58"/>
      <c r="AO2185" s="58"/>
      <c r="AP2185" s="58"/>
      <c r="AQ2185" s="58"/>
      <c r="AR2185" s="58"/>
      <c r="AS2185" s="58"/>
      <c r="AT2185" s="58"/>
      <c r="AU2185" s="58"/>
      <c r="AV2185" s="58"/>
      <c r="AW2185" s="58"/>
    </row>
    <row r="2186" spans="2:49">
      <c r="B2186" s="58"/>
      <c r="C2186" s="58"/>
      <c r="D2186" s="58"/>
      <c r="E2186" s="58"/>
      <c r="F2186" s="58"/>
      <c r="G2186" s="58"/>
      <c r="H2186" s="58"/>
      <c r="I2186" s="58"/>
      <c r="J2186" s="58"/>
      <c r="K2186" s="58"/>
      <c r="L2186" s="58"/>
      <c r="M2186" s="58"/>
      <c r="N2186" s="58"/>
      <c r="O2186" s="58"/>
      <c r="P2186" s="58"/>
      <c r="Q2186" s="58"/>
      <c r="R2186" s="58"/>
      <c r="S2186" s="58"/>
      <c r="T2186" s="58"/>
      <c r="U2186" s="58"/>
      <c r="V2186" s="58"/>
      <c r="W2186" s="58"/>
      <c r="X2186" s="58"/>
      <c r="Y2186" s="58"/>
      <c r="Z2186" s="58"/>
      <c r="AA2186" s="38"/>
      <c r="AB2186" s="38"/>
      <c r="AC2186" s="58"/>
      <c r="AD2186" s="58"/>
      <c r="AE2186" s="58"/>
      <c r="AF2186" s="58"/>
      <c r="AG2186" s="58"/>
      <c r="AH2186" s="58"/>
      <c r="AI2186" s="58"/>
      <c r="AJ2186" s="58"/>
      <c r="AK2186" s="58"/>
      <c r="AL2186" s="58"/>
      <c r="AM2186" s="58"/>
      <c r="AN2186" s="58"/>
      <c r="AO2186" s="58"/>
      <c r="AP2186" s="58"/>
      <c r="AQ2186" s="58"/>
      <c r="AR2186" s="58"/>
      <c r="AS2186" s="58"/>
      <c r="AT2186" s="58"/>
      <c r="AU2186" s="58"/>
      <c r="AV2186" s="58"/>
      <c r="AW2186" s="58"/>
    </row>
    <row r="2187" spans="2:49">
      <c r="B2187" s="58"/>
      <c r="C2187" s="58"/>
      <c r="D2187" s="58"/>
      <c r="E2187" s="58"/>
      <c r="F2187" s="58"/>
      <c r="G2187" s="58"/>
      <c r="H2187" s="58"/>
      <c r="I2187" s="58"/>
      <c r="J2187" s="58"/>
      <c r="K2187" s="58"/>
      <c r="L2187" s="58"/>
      <c r="M2187" s="58"/>
      <c r="N2187" s="58"/>
      <c r="O2187" s="58"/>
      <c r="P2187" s="58"/>
      <c r="Q2187" s="58"/>
      <c r="R2187" s="58"/>
      <c r="S2187" s="58"/>
      <c r="T2187" s="58"/>
      <c r="U2187" s="58"/>
      <c r="V2187" s="58"/>
      <c r="W2187" s="58"/>
      <c r="X2187" s="58"/>
      <c r="Y2187" s="58"/>
      <c r="Z2187" s="58"/>
      <c r="AA2187" s="38"/>
      <c r="AB2187" s="38"/>
      <c r="AC2187" s="58"/>
      <c r="AD2187" s="58"/>
      <c r="AE2187" s="58"/>
      <c r="AF2187" s="58"/>
      <c r="AG2187" s="58"/>
      <c r="AH2187" s="58"/>
      <c r="AI2187" s="58"/>
      <c r="AJ2187" s="58"/>
      <c r="AK2187" s="58"/>
      <c r="AL2187" s="58"/>
      <c r="AM2187" s="58"/>
      <c r="AN2187" s="58"/>
      <c r="AO2187" s="58"/>
      <c r="AP2187" s="58"/>
      <c r="AQ2187" s="58"/>
      <c r="AR2187" s="58"/>
      <c r="AS2187" s="58"/>
      <c r="AT2187" s="58"/>
      <c r="AU2187" s="58"/>
      <c r="AV2187" s="58"/>
      <c r="AW2187" s="58"/>
    </row>
    <row r="2188" spans="2:49">
      <c r="B2188" s="58"/>
      <c r="C2188" s="58"/>
      <c r="D2188" s="58"/>
      <c r="E2188" s="58"/>
      <c r="F2188" s="58"/>
      <c r="G2188" s="58"/>
      <c r="H2188" s="58"/>
      <c r="I2188" s="58"/>
      <c r="J2188" s="58"/>
      <c r="K2188" s="58"/>
      <c r="L2188" s="58"/>
      <c r="M2188" s="58"/>
      <c r="N2188" s="58"/>
      <c r="O2188" s="58"/>
      <c r="P2188" s="58"/>
      <c r="Q2188" s="58"/>
      <c r="R2188" s="58"/>
      <c r="S2188" s="58"/>
      <c r="T2188" s="58"/>
      <c r="U2188" s="58"/>
      <c r="V2188" s="58"/>
      <c r="W2188" s="58"/>
      <c r="X2188" s="58"/>
      <c r="Y2188" s="58"/>
      <c r="Z2188" s="58"/>
      <c r="AA2188" s="38"/>
      <c r="AB2188" s="38"/>
      <c r="AC2188" s="58"/>
      <c r="AD2188" s="58"/>
      <c r="AE2188" s="58"/>
      <c r="AF2188" s="58"/>
      <c r="AG2188" s="58"/>
      <c r="AH2188" s="58"/>
      <c r="AI2188" s="58"/>
      <c r="AJ2188" s="58"/>
      <c r="AK2188" s="58"/>
      <c r="AL2188" s="58"/>
      <c r="AM2188" s="58"/>
      <c r="AN2188" s="58"/>
      <c r="AO2188" s="58"/>
      <c r="AP2188" s="58"/>
      <c r="AQ2188" s="58"/>
      <c r="AR2188" s="58"/>
      <c r="AS2188" s="58"/>
      <c r="AT2188" s="58"/>
      <c r="AU2188" s="58"/>
      <c r="AV2188" s="58"/>
      <c r="AW2188" s="58"/>
    </row>
    <row r="2189" spans="2:49">
      <c r="B2189" s="58"/>
      <c r="C2189" s="58"/>
      <c r="D2189" s="58"/>
      <c r="E2189" s="58"/>
      <c r="F2189" s="58"/>
      <c r="G2189" s="58"/>
      <c r="H2189" s="58"/>
      <c r="I2189" s="58"/>
      <c r="J2189" s="58"/>
      <c r="K2189" s="58"/>
      <c r="L2189" s="58"/>
      <c r="M2189" s="58"/>
      <c r="N2189" s="58"/>
      <c r="O2189" s="58"/>
      <c r="P2189" s="58"/>
      <c r="Q2189" s="58"/>
      <c r="R2189" s="58"/>
      <c r="S2189" s="58"/>
      <c r="T2189" s="58"/>
      <c r="U2189" s="58"/>
      <c r="V2189" s="58"/>
      <c r="W2189" s="58"/>
      <c r="X2189" s="58"/>
      <c r="Y2189" s="58"/>
      <c r="Z2189" s="58"/>
      <c r="AA2189" s="38"/>
      <c r="AB2189" s="38"/>
      <c r="AC2189" s="58"/>
      <c r="AD2189" s="58"/>
      <c r="AE2189" s="58"/>
      <c r="AF2189" s="58"/>
      <c r="AG2189" s="58"/>
      <c r="AH2189" s="58"/>
      <c r="AI2189" s="58"/>
      <c r="AJ2189" s="58"/>
      <c r="AK2189" s="58"/>
      <c r="AL2189" s="58"/>
      <c r="AM2189" s="58"/>
      <c r="AN2189" s="58"/>
      <c r="AO2189" s="58"/>
      <c r="AP2189" s="58"/>
      <c r="AQ2189" s="58"/>
      <c r="AR2189" s="58"/>
      <c r="AS2189" s="58"/>
      <c r="AT2189" s="58"/>
      <c r="AU2189" s="58"/>
      <c r="AV2189" s="58"/>
      <c r="AW2189" s="58"/>
    </row>
    <row r="2190" spans="2:49">
      <c r="B2190" s="58"/>
      <c r="C2190" s="58"/>
      <c r="D2190" s="58"/>
      <c r="E2190" s="58"/>
      <c r="F2190" s="58"/>
      <c r="G2190" s="58"/>
      <c r="H2190" s="58"/>
      <c r="I2190" s="58"/>
      <c r="J2190" s="58"/>
      <c r="K2190" s="58"/>
      <c r="L2190" s="58"/>
      <c r="M2190" s="58"/>
      <c r="N2190" s="58"/>
      <c r="O2190" s="58"/>
      <c r="P2190" s="58"/>
      <c r="Q2190" s="58"/>
      <c r="R2190" s="58"/>
      <c r="S2190" s="58"/>
      <c r="T2190" s="58"/>
      <c r="U2190" s="58"/>
      <c r="V2190" s="58"/>
      <c r="W2190" s="58"/>
      <c r="X2190" s="58"/>
      <c r="Y2190" s="58"/>
      <c r="Z2190" s="58"/>
      <c r="AA2190" s="38"/>
      <c r="AB2190" s="38"/>
      <c r="AC2190" s="58"/>
      <c r="AD2190" s="58"/>
      <c r="AE2190" s="58"/>
      <c r="AF2190" s="58"/>
      <c r="AG2190" s="58"/>
      <c r="AH2190" s="58"/>
      <c r="AI2190" s="58"/>
      <c r="AJ2190" s="58"/>
      <c r="AK2190" s="58"/>
      <c r="AL2190" s="58"/>
      <c r="AM2190" s="58"/>
      <c r="AN2190" s="58"/>
      <c r="AO2190" s="58"/>
      <c r="AP2190" s="58"/>
      <c r="AQ2190" s="58"/>
      <c r="AR2190" s="58"/>
      <c r="AS2190" s="58"/>
      <c r="AT2190" s="58"/>
      <c r="AU2190" s="58"/>
      <c r="AV2190" s="58"/>
      <c r="AW2190" s="58"/>
    </row>
    <row r="2191" spans="2:49">
      <c r="B2191" s="58"/>
      <c r="C2191" s="58"/>
      <c r="D2191" s="58"/>
      <c r="E2191" s="58"/>
      <c r="F2191" s="58"/>
      <c r="G2191" s="58"/>
      <c r="H2191" s="58"/>
      <c r="I2191" s="58"/>
      <c r="J2191" s="58"/>
      <c r="K2191" s="58"/>
      <c r="L2191" s="58"/>
      <c r="M2191" s="58"/>
      <c r="N2191" s="58"/>
      <c r="O2191" s="58"/>
      <c r="P2191" s="58"/>
      <c r="Q2191" s="58"/>
      <c r="R2191" s="58"/>
      <c r="S2191" s="58"/>
      <c r="T2191" s="58"/>
      <c r="U2191" s="58"/>
      <c r="V2191" s="58"/>
      <c r="W2191" s="58"/>
      <c r="X2191" s="58"/>
      <c r="Y2191" s="58"/>
      <c r="Z2191" s="58"/>
      <c r="AA2191" s="38"/>
      <c r="AB2191" s="38"/>
      <c r="AC2191" s="58"/>
      <c r="AD2191" s="58"/>
      <c r="AE2191" s="58"/>
      <c r="AF2191" s="58"/>
      <c r="AG2191" s="58"/>
      <c r="AH2191" s="58"/>
      <c r="AI2191" s="58"/>
      <c r="AJ2191" s="58"/>
      <c r="AK2191" s="58"/>
      <c r="AL2191" s="58"/>
      <c r="AM2191" s="58"/>
      <c r="AN2191" s="58"/>
      <c r="AO2191" s="58"/>
      <c r="AP2191" s="58"/>
      <c r="AQ2191" s="58"/>
      <c r="AR2191" s="58"/>
      <c r="AS2191" s="58"/>
      <c r="AT2191" s="58"/>
      <c r="AU2191" s="58"/>
      <c r="AV2191" s="58"/>
      <c r="AW2191" s="58"/>
    </row>
    <row r="2192" spans="2:49">
      <c r="B2192" s="58"/>
      <c r="C2192" s="58"/>
      <c r="D2192" s="58"/>
      <c r="E2192" s="58"/>
      <c r="F2192" s="58"/>
      <c r="G2192" s="58"/>
      <c r="H2192" s="58"/>
      <c r="I2192" s="58"/>
      <c r="J2192" s="58"/>
      <c r="K2192" s="58"/>
      <c r="L2192" s="58"/>
      <c r="M2192" s="58"/>
      <c r="N2192" s="58"/>
      <c r="O2192" s="58"/>
      <c r="P2192" s="58"/>
      <c r="Q2192" s="58"/>
      <c r="R2192" s="58"/>
      <c r="S2192" s="58"/>
      <c r="T2192" s="58"/>
      <c r="U2192" s="58"/>
      <c r="V2192" s="58"/>
      <c r="W2192" s="58"/>
      <c r="X2192" s="58"/>
      <c r="Y2192" s="58"/>
      <c r="Z2192" s="58"/>
      <c r="AA2192" s="38"/>
      <c r="AB2192" s="38"/>
      <c r="AC2192" s="58"/>
      <c r="AD2192" s="58"/>
      <c r="AE2192" s="58"/>
      <c r="AF2192" s="58"/>
      <c r="AG2192" s="58"/>
      <c r="AH2192" s="58"/>
      <c r="AI2192" s="58"/>
      <c r="AJ2192" s="58"/>
      <c r="AK2192" s="58"/>
      <c r="AL2192" s="58"/>
      <c r="AM2192" s="58"/>
      <c r="AN2192" s="58"/>
      <c r="AO2192" s="58"/>
      <c r="AP2192" s="58"/>
      <c r="AQ2192" s="58"/>
      <c r="AR2192" s="58"/>
      <c r="AS2192" s="58"/>
      <c r="AT2192" s="58"/>
      <c r="AU2192" s="58"/>
      <c r="AV2192" s="58"/>
      <c r="AW2192" s="58"/>
    </row>
    <row r="2193" spans="2:49">
      <c r="B2193" s="58"/>
      <c r="C2193" s="58"/>
      <c r="D2193" s="58"/>
      <c r="E2193" s="58"/>
      <c r="F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  <c r="Q2193" s="58"/>
      <c r="R2193" s="58"/>
      <c r="S2193" s="58"/>
      <c r="T2193" s="58"/>
      <c r="U2193" s="58"/>
      <c r="V2193" s="58"/>
      <c r="W2193" s="58"/>
      <c r="X2193" s="58"/>
      <c r="Y2193" s="58"/>
      <c r="Z2193" s="58"/>
      <c r="AA2193" s="38"/>
      <c r="AB2193" s="38"/>
      <c r="AC2193" s="58"/>
      <c r="AD2193" s="58"/>
      <c r="AE2193" s="58"/>
      <c r="AF2193" s="58"/>
      <c r="AG2193" s="58"/>
      <c r="AH2193" s="58"/>
      <c r="AI2193" s="58"/>
      <c r="AJ2193" s="58"/>
      <c r="AK2193" s="58"/>
      <c r="AL2193" s="58"/>
      <c r="AM2193" s="58"/>
      <c r="AN2193" s="58"/>
      <c r="AO2193" s="58"/>
      <c r="AP2193" s="58"/>
      <c r="AQ2193" s="58"/>
      <c r="AR2193" s="58"/>
      <c r="AS2193" s="58"/>
      <c r="AT2193" s="58"/>
      <c r="AU2193" s="58"/>
      <c r="AV2193" s="58"/>
      <c r="AW2193" s="58"/>
    </row>
    <row r="2194" spans="2:49">
      <c r="B2194" s="58"/>
      <c r="C2194" s="58"/>
      <c r="D2194" s="58"/>
      <c r="E2194" s="58"/>
      <c r="F2194" s="58"/>
      <c r="G2194" s="58"/>
      <c r="H2194" s="58"/>
      <c r="I2194" s="58"/>
      <c r="J2194" s="58"/>
      <c r="K2194" s="58"/>
      <c r="L2194" s="58"/>
      <c r="M2194" s="58"/>
      <c r="N2194" s="58"/>
      <c r="O2194" s="58"/>
      <c r="P2194" s="58"/>
      <c r="Q2194" s="58"/>
      <c r="R2194" s="58"/>
      <c r="S2194" s="58"/>
      <c r="T2194" s="58"/>
      <c r="U2194" s="58"/>
      <c r="V2194" s="58"/>
      <c r="W2194" s="58"/>
      <c r="X2194" s="58"/>
      <c r="Y2194" s="58"/>
      <c r="Z2194" s="58"/>
      <c r="AA2194" s="38"/>
      <c r="AB2194" s="38"/>
      <c r="AC2194" s="58"/>
      <c r="AD2194" s="58"/>
      <c r="AE2194" s="58"/>
      <c r="AF2194" s="58"/>
      <c r="AG2194" s="58"/>
      <c r="AH2194" s="58"/>
      <c r="AI2194" s="58"/>
      <c r="AJ2194" s="58"/>
      <c r="AK2194" s="58"/>
      <c r="AL2194" s="58"/>
      <c r="AM2194" s="58"/>
      <c r="AN2194" s="58"/>
      <c r="AO2194" s="58"/>
      <c r="AP2194" s="58"/>
      <c r="AQ2194" s="58"/>
      <c r="AR2194" s="58"/>
      <c r="AS2194" s="58"/>
      <c r="AT2194" s="58"/>
      <c r="AU2194" s="58"/>
      <c r="AV2194" s="58"/>
      <c r="AW2194" s="58"/>
    </row>
    <row r="2195" spans="2:49">
      <c r="B2195" s="58"/>
      <c r="C2195" s="58"/>
      <c r="D2195" s="58"/>
      <c r="E2195" s="58"/>
      <c r="F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  <c r="Q2195" s="58"/>
      <c r="R2195" s="58"/>
      <c r="S2195" s="58"/>
      <c r="T2195" s="58"/>
      <c r="U2195" s="58"/>
      <c r="V2195" s="58"/>
      <c r="W2195" s="58"/>
      <c r="X2195" s="58"/>
      <c r="Y2195" s="58"/>
      <c r="Z2195" s="58"/>
      <c r="AA2195" s="38"/>
      <c r="AB2195" s="38"/>
      <c r="AC2195" s="58"/>
      <c r="AD2195" s="58"/>
      <c r="AE2195" s="58"/>
      <c r="AF2195" s="58"/>
      <c r="AG2195" s="58"/>
      <c r="AH2195" s="58"/>
      <c r="AI2195" s="58"/>
      <c r="AJ2195" s="58"/>
      <c r="AK2195" s="58"/>
      <c r="AL2195" s="58"/>
      <c r="AM2195" s="58"/>
      <c r="AN2195" s="58"/>
      <c r="AO2195" s="58"/>
      <c r="AP2195" s="58"/>
      <c r="AQ2195" s="58"/>
      <c r="AR2195" s="58"/>
      <c r="AS2195" s="58"/>
      <c r="AT2195" s="58"/>
      <c r="AU2195" s="58"/>
      <c r="AV2195" s="58"/>
      <c r="AW2195" s="58"/>
    </row>
    <row r="2196" spans="2:49">
      <c r="B2196" s="58"/>
      <c r="C2196" s="58"/>
      <c r="D2196" s="58"/>
      <c r="E2196" s="58"/>
      <c r="F2196" s="58"/>
      <c r="G2196" s="58"/>
      <c r="H2196" s="58"/>
      <c r="I2196" s="58"/>
      <c r="J2196" s="58"/>
      <c r="K2196" s="58"/>
      <c r="L2196" s="58"/>
      <c r="M2196" s="58"/>
      <c r="N2196" s="58"/>
      <c r="O2196" s="58"/>
      <c r="P2196" s="58"/>
      <c r="Q2196" s="58"/>
      <c r="R2196" s="58"/>
      <c r="S2196" s="58"/>
      <c r="T2196" s="58"/>
      <c r="U2196" s="58"/>
      <c r="V2196" s="58"/>
      <c r="W2196" s="58"/>
      <c r="X2196" s="58"/>
      <c r="Y2196" s="58"/>
      <c r="Z2196" s="58"/>
      <c r="AA2196" s="38"/>
      <c r="AB2196" s="38"/>
      <c r="AC2196" s="58"/>
      <c r="AD2196" s="58"/>
      <c r="AE2196" s="58"/>
      <c r="AF2196" s="58"/>
      <c r="AG2196" s="58"/>
      <c r="AH2196" s="58"/>
      <c r="AI2196" s="58"/>
      <c r="AJ2196" s="58"/>
      <c r="AK2196" s="58"/>
      <c r="AL2196" s="58"/>
      <c r="AM2196" s="58"/>
      <c r="AN2196" s="58"/>
      <c r="AO2196" s="58"/>
      <c r="AP2196" s="58"/>
      <c r="AQ2196" s="58"/>
      <c r="AR2196" s="58"/>
      <c r="AS2196" s="58"/>
      <c r="AT2196" s="58"/>
      <c r="AU2196" s="58"/>
      <c r="AV2196" s="58"/>
      <c r="AW2196" s="58"/>
    </row>
    <row r="2197" spans="2:49">
      <c r="B2197" s="58"/>
      <c r="C2197" s="58"/>
      <c r="D2197" s="58"/>
      <c r="E2197" s="58"/>
      <c r="F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  <c r="Q2197" s="58"/>
      <c r="R2197" s="58"/>
      <c r="S2197" s="58"/>
      <c r="T2197" s="58"/>
      <c r="U2197" s="58"/>
      <c r="V2197" s="58"/>
      <c r="W2197" s="58"/>
      <c r="X2197" s="58"/>
      <c r="Y2197" s="58"/>
      <c r="Z2197" s="58"/>
      <c r="AA2197" s="38"/>
      <c r="AB2197" s="38"/>
      <c r="AC2197" s="58"/>
      <c r="AD2197" s="58"/>
      <c r="AE2197" s="58"/>
      <c r="AF2197" s="58"/>
      <c r="AG2197" s="58"/>
      <c r="AH2197" s="58"/>
      <c r="AI2197" s="58"/>
      <c r="AJ2197" s="58"/>
      <c r="AK2197" s="58"/>
      <c r="AL2197" s="58"/>
      <c r="AM2197" s="58"/>
      <c r="AN2197" s="58"/>
      <c r="AO2197" s="58"/>
      <c r="AP2197" s="58"/>
      <c r="AQ2197" s="58"/>
      <c r="AR2197" s="58"/>
      <c r="AS2197" s="58"/>
      <c r="AT2197" s="58"/>
      <c r="AU2197" s="58"/>
      <c r="AV2197" s="58"/>
      <c r="AW2197" s="58"/>
    </row>
    <row r="2198" spans="2:49">
      <c r="B2198" s="58"/>
      <c r="C2198" s="58"/>
      <c r="D2198" s="58"/>
      <c r="E2198" s="58"/>
      <c r="F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  <c r="Q2198" s="58"/>
      <c r="R2198" s="58"/>
      <c r="S2198" s="58"/>
      <c r="T2198" s="58"/>
      <c r="U2198" s="58"/>
      <c r="V2198" s="58"/>
      <c r="W2198" s="58"/>
      <c r="X2198" s="58"/>
      <c r="Y2198" s="58"/>
      <c r="Z2198" s="58"/>
      <c r="AA2198" s="38"/>
      <c r="AB2198" s="38"/>
      <c r="AC2198" s="58"/>
      <c r="AD2198" s="58"/>
      <c r="AE2198" s="58"/>
      <c r="AF2198" s="58"/>
      <c r="AG2198" s="58"/>
      <c r="AH2198" s="58"/>
      <c r="AI2198" s="58"/>
      <c r="AJ2198" s="58"/>
      <c r="AK2198" s="58"/>
      <c r="AL2198" s="58"/>
      <c r="AM2198" s="58"/>
      <c r="AN2198" s="58"/>
      <c r="AO2198" s="58"/>
      <c r="AP2198" s="58"/>
      <c r="AQ2198" s="58"/>
      <c r="AR2198" s="58"/>
      <c r="AS2198" s="58"/>
      <c r="AT2198" s="58"/>
      <c r="AU2198" s="58"/>
      <c r="AV2198" s="58"/>
      <c r="AW2198" s="58"/>
    </row>
    <row r="2199" spans="2:49">
      <c r="B2199" s="58"/>
      <c r="C2199" s="58"/>
      <c r="D2199" s="58"/>
      <c r="E2199" s="58"/>
      <c r="F2199" s="58"/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  <c r="Q2199" s="58"/>
      <c r="R2199" s="58"/>
      <c r="S2199" s="58"/>
      <c r="T2199" s="58"/>
      <c r="U2199" s="58"/>
      <c r="V2199" s="58"/>
      <c r="W2199" s="58"/>
      <c r="X2199" s="58"/>
      <c r="Y2199" s="58"/>
      <c r="Z2199" s="58"/>
      <c r="AA2199" s="38"/>
      <c r="AB2199" s="38"/>
      <c r="AC2199" s="58"/>
      <c r="AD2199" s="58"/>
      <c r="AE2199" s="58"/>
      <c r="AF2199" s="58"/>
      <c r="AG2199" s="58"/>
      <c r="AH2199" s="58"/>
      <c r="AI2199" s="58"/>
      <c r="AJ2199" s="58"/>
      <c r="AK2199" s="58"/>
      <c r="AL2199" s="58"/>
      <c r="AM2199" s="58"/>
      <c r="AN2199" s="58"/>
      <c r="AO2199" s="58"/>
      <c r="AP2199" s="58"/>
      <c r="AQ2199" s="58"/>
      <c r="AR2199" s="58"/>
      <c r="AS2199" s="58"/>
      <c r="AT2199" s="58"/>
      <c r="AU2199" s="58"/>
      <c r="AV2199" s="58"/>
      <c r="AW2199" s="58"/>
    </row>
    <row r="2200" spans="2:49">
      <c r="B2200" s="58"/>
      <c r="C2200" s="58"/>
      <c r="D2200" s="58"/>
      <c r="E2200" s="58"/>
      <c r="F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  <c r="Q2200" s="58"/>
      <c r="R2200" s="58"/>
      <c r="S2200" s="58"/>
      <c r="T2200" s="58"/>
      <c r="U2200" s="58"/>
      <c r="V2200" s="58"/>
      <c r="W2200" s="58"/>
      <c r="X2200" s="58"/>
      <c r="Y2200" s="58"/>
      <c r="Z2200" s="58"/>
      <c r="AA2200" s="38"/>
      <c r="AB2200" s="38"/>
      <c r="AC2200" s="58"/>
      <c r="AD2200" s="58"/>
      <c r="AE2200" s="58"/>
      <c r="AF2200" s="58"/>
      <c r="AG2200" s="58"/>
      <c r="AH2200" s="58"/>
      <c r="AI2200" s="58"/>
      <c r="AJ2200" s="58"/>
      <c r="AK2200" s="58"/>
      <c r="AL2200" s="58"/>
      <c r="AM2200" s="58"/>
      <c r="AN2200" s="58"/>
      <c r="AO2200" s="58"/>
      <c r="AP2200" s="58"/>
      <c r="AQ2200" s="58"/>
      <c r="AR2200" s="58"/>
      <c r="AS2200" s="58"/>
      <c r="AT2200" s="58"/>
      <c r="AU2200" s="58"/>
      <c r="AV2200" s="58"/>
      <c r="AW2200" s="58"/>
    </row>
    <row r="2201" spans="2:49">
      <c r="B2201" s="58"/>
      <c r="C2201" s="58"/>
      <c r="D2201" s="58"/>
      <c r="E2201" s="58"/>
      <c r="F2201" s="58"/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  <c r="Q2201" s="58"/>
      <c r="R2201" s="58"/>
      <c r="S2201" s="58"/>
      <c r="T2201" s="58"/>
      <c r="U2201" s="58"/>
      <c r="V2201" s="58"/>
      <c r="W2201" s="58"/>
      <c r="X2201" s="58"/>
      <c r="Y2201" s="58"/>
      <c r="Z2201" s="58"/>
      <c r="AA2201" s="38"/>
      <c r="AB2201" s="38"/>
      <c r="AC2201" s="58"/>
      <c r="AD2201" s="58"/>
      <c r="AE2201" s="58"/>
      <c r="AF2201" s="58"/>
      <c r="AG2201" s="58"/>
      <c r="AH2201" s="58"/>
      <c r="AI2201" s="58"/>
      <c r="AJ2201" s="58"/>
      <c r="AK2201" s="58"/>
      <c r="AL2201" s="58"/>
      <c r="AM2201" s="58"/>
      <c r="AN2201" s="58"/>
      <c r="AO2201" s="58"/>
      <c r="AP2201" s="58"/>
      <c r="AQ2201" s="58"/>
      <c r="AR2201" s="58"/>
      <c r="AS2201" s="58"/>
      <c r="AT2201" s="58"/>
      <c r="AU2201" s="58"/>
      <c r="AV2201" s="58"/>
      <c r="AW2201" s="58"/>
    </row>
    <row r="2202" spans="2:49">
      <c r="B2202" s="58"/>
      <c r="C2202" s="58"/>
      <c r="D2202" s="58"/>
      <c r="E2202" s="58"/>
      <c r="F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  <c r="Q2202" s="58"/>
      <c r="R2202" s="58"/>
      <c r="S2202" s="58"/>
      <c r="T2202" s="58"/>
      <c r="U2202" s="58"/>
      <c r="V2202" s="58"/>
      <c r="W2202" s="58"/>
      <c r="X2202" s="58"/>
      <c r="Y2202" s="58"/>
      <c r="Z2202" s="58"/>
      <c r="AA2202" s="38"/>
      <c r="AB2202" s="38"/>
      <c r="AC2202" s="58"/>
      <c r="AD2202" s="58"/>
      <c r="AE2202" s="58"/>
      <c r="AF2202" s="58"/>
      <c r="AG2202" s="58"/>
      <c r="AH2202" s="58"/>
      <c r="AI2202" s="58"/>
      <c r="AJ2202" s="58"/>
      <c r="AK2202" s="58"/>
      <c r="AL2202" s="58"/>
      <c r="AM2202" s="58"/>
      <c r="AN2202" s="58"/>
      <c r="AO2202" s="58"/>
      <c r="AP2202" s="58"/>
      <c r="AQ2202" s="58"/>
      <c r="AR2202" s="58"/>
      <c r="AS2202" s="58"/>
      <c r="AT2202" s="58"/>
      <c r="AU2202" s="58"/>
      <c r="AV2202" s="58"/>
      <c r="AW2202" s="58"/>
    </row>
    <row r="2203" spans="2:49">
      <c r="B2203" s="58"/>
      <c r="C2203" s="58"/>
      <c r="D2203" s="58"/>
      <c r="E2203" s="58"/>
      <c r="F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  <c r="Q2203" s="58"/>
      <c r="R2203" s="58"/>
      <c r="S2203" s="58"/>
      <c r="T2203" s="58"/>
      <c r="U2203" s="58"/>
      <c r="V2203" s="58"/>
      <c r="W2203" s="58"/>
      <c r="X2203" s="58"/>
      <c r="Y2203" s="58"/>
      <c r="Z2203" s="58"/>
      <c r="AA2203" s="38"/>
      <c r="AB2203" s="38"/>
      <c r="AC2203" s="58"/>
      <c r="AD2203" s="58"/>
      <c r="AE2203" s="58"/>
      <c r="AF2203" s="58"/>
      <c r="AG2203" s="58"/>
      <c r="AH2203" s="58"/>
      <c r="AI2203" s="58"/>
      <c r="AJ2203" s="58"/>
      <c r="AK2203" s="58"/>
      <c r="AL2203" s="58"/>
      <c r="AM2203" s="58"/>
      <c r="AN2203" s="58"/>
      <c r="AO2203" s="58"/>
      <c r="AP2203" s="58"/>
      <c r="AQ2203" s="58"/>
      <c r="AR2203" s="58"/>
      <c r="AS2203" s="58"/>
      <c r="AT2203" s="58"/>
      <c r="AU2203" s="58"/>
      <c r="AV2203" s="58"/>
      <c r="AW2203" s="58"/>
    </row>
    <row r="2204" spans="2:49">
      <c r="B2204" s="58"/>
      <c r="C2204" s="58"/>
      <c r="D2204" s="58"/>
      <c r="E2204" s="58"/>
      <c r="F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  <c r="Q2204" s="58"/>
      <c r="R2204" s="58"/>
      <c r="S2204" s="58"/>
      <c r="T2204" s="58"/>
      <c r="U2204" s="58"/>
      <c r="V2204" s="58"/>
      <c r="W2204" s="58"/>
      <c r="X2204" s="58"/>
      <c r="Y2204" s="58"/>
      <c r="Z2204" s="58"/>
      <c r="AA2204" s="38"/>
      <c r="AB2204" s="38"/>
      <c r="AC2204" s="58"/>
      <c r="AD2204" s="58"/>
      <c r="AE2204" s="58"/>
      <c r="AF2204" s="58"/>
      <c r="AG2204" s="58"/>
      <c r="AH2204" s="58"/>
      <c r="AI2204" s="58"/>
      <c r="AJ2204" s="58"/>
      <c r="AK2204" s="58"/>
      <c r="AL2204" s="58"/>
      <c r="AM2204" s="58"/>
      <c r="AN2204" s="58"/>
      <c r="AO2204" s="58"/>
      <c r="AP2204" s="58"/>
      <c r="AQ2204" s="58"/>
      <c r="AR2204" s="58"/>
      <c r="AS2204" s="58"/>
      <c r="AT2204" s="58"/>
      <c r="AU2204" s="58"/>
      <c r="AV2204" s="58"/>
      <c r="AW2204" s="58"/>
    </row>
    <row r="2205" spans="2:49">
      <c r="B2205" s="58"/>
      <c r="C2205" s="58"/>
      <c r="D2205" s="58"/>
      <c r="E2205" s="58"/>
      <c r="F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  <c r="Q2205" s="58"/>
      <c r="R2205" s="58"/>
      <c r="S2205" s="58"/>
      <c r="T2205" s="58"/>
      <c r="U2205" s="58"/>
      <c r="V2205" s="58"/>
      <c r="W2205" s="58"/>
      <c r="X2205" s="58"/>
      <c r="Y2205" s="58"/>
      <c r="Z2205" s="58"/>
      <c r="AA2205" s="38"/>
      <c r="AB2205" s="38"/>
      <c r="AC2205" s="58"/>
      <c r="AD2205" s="58"/>
      <c r="AE2205" s="58"/>
      <c r="AF2205" s="58"/>
      <c r="AG2205" s="58"/>
      <c r="AH2205" s="58"/>
      <c r="AI2205" s="58"/>
      <c r="AJ2205" s="58"/>
      <c r="AK2205" s="58"/>
      <c r="AL2205" s="58"/>
      <c r="AM2205" s="58"/>
      <c r="AN2205" s="58"/>
      <c r="AO2205" s="58"/>
      <c r="AP2205" s="58"/>
      <c r="AQ2205" s="58"/>
      <c r="AR2205" s="58"/>
      <c r="AS2205" s="58"/>
      <c r="AT2205" s="58"/>
      <c r="AU2205" s="58"/>
      <c r="AV2205" s="58"/>
      <c r="AW2205" s="58"/>
    </row>
    <row r="2206" spans="2:49">
      <c r="B2206" s="58"/>
      <c r="C2206" s="58"/>
      <c r="D2206" s="58"/>
      <c r="E2206" s="58"/>
      <c r="F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  <c r="Q2206" s="58"/>
      <c r="R2206" s="58"/>
      <c r="S2206" s="58"/>
      <c r="T2206" s="58"/>
      <c r="U2206" s="58"/>
      <c r="V2206" s="58"/>
      <c r="W2206" s="58"/>
      <c r="X2206" s="58"/>
      <c r="Y2206" s="58"/>
      <c r="Z2206" s="58"/>
      <c r="AA2206" s="38"/>
      <c r="AB2206" s="38"/>
      <c r="AC2206" s="58"/>
      <c r="AD2206" s="58"/>
      <c r="AE2206" s="58"/>
      <c r="AF2206" s="58"/>
      <c r="AG2206" s="58"/>
      <c r="AH2206" s="58"/>
      <c r="AI2206" s="58"/>
      <c r="AJ2206" s="58"/>
      <c r="AK2206" s="58"/>
      <c r="AL2206" s="58"/>
      <c r="AM2206" s="58"/>
      <c r="AN2206" s="58"/>
      <c r="AO2206" s="58"/>
      <c r="AP2206" s="58"/>
      <c r="AQ2206" s="58"/>
      <c r="AR2206" s="58"/>
      <c r="AS2206" s="58"/>
      <c r="AT2206" s="58"/>
      <c r="AU2206" s="58"/>
      <c r="AV2206" s="58"/>
      <c r="AW2206" s="58"/>
    </row>
    <row r="2207" spans="2:49">
      <c r="B2207" s="58"/>
      <c r="C2207" s="58"/>
      <c r="D2207" s="58"/>
      <c r="E2207" s="58"/>
      <c r="F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  <c r="Q2207" s="58"/>
      <c r="R2207" s="58"/>
      <c r="S2207" s="58"/>
      <c r="T2207" s="58"/>
      <c r="U2207" s="58"/>
      <c r="V2207" s="58"/>
      <c r="W2207" s="58"/>
      <c r="X2207" s="58"/>
      <c r="Y2207" s="58"/>
      <c r="Z2207" s="58"/>
      <c r="AA2207" s="38"/>
      <c r="AB2207" s="38"/>
      <c r="AC2207" s="58"/>
      <c r="AD2207" s="58"/>
      <c r="AE2207" s="58"/>
      <c r="AF2207" s="58"/>
      <c r="AG2207" s="58"/>
      <c r="AH2207" s="58"/>
      <c r="AI2207" s="58"/>
      <c r="AJ2207" s="58"/>
      <c r="AK2207" s="58"/>
      <c r="AL2207" s="58"/>
      <c r="AM2207" s="58"/>
      <c r="AN2207" s="58"/>
      <c r="AO2207" s="58"/>
      <c r="AP2207" s="58"/>
      <c r="AQ2207" s="58"/>
      <c r="AR2207" s="58"/>
      <c r="AS2207" s="58"/>
      <c r="AT2207" s="58"/>
      <c r="AU2207" s="58"/>
      <c r="AV2207" s="58"/>
      <c r="AW2207" s="58"/>
    </row>
    <row r="2208" spans="2:49">
      <c r="B2208" s="58"/>
      <c r="C2208" s="58"/>
      <c r="D2208" s="58"/>
      <c r="E2208" s="58"/>
      <c r="F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  <c r="Q2208" s="58"/>
      <c r="R2208" s="58"/>
      <c r="S2208" s="58"/>
      <c r="T2208" s="58"/>
      <c r="U2208" s="58"/>
      <c r="V2208" s="58"/>
      <c r="W2208" s="58"/>
      <c r="X2208" s="58"/>
      <c r="Y2208" s="58"/>
      <c r="Z2208" s="58"/>
      <c r="AA2208" s="38"/>
      <c r="AB2208" s="38"/>
      <c r="AC2208" s="58"/>
      <c r="AD2208" s="58"/>
      <c r="AE2208" s="58"/>
      <c r="AF2208" s="58"/>
      <c r="AG2208" s="58"/>
      <c r="AH2208" s="58"/>
      <c r="AI2208" s="58"/>
      <c r="AJ2208" s="58"/>
      <c r="AK2208" s="58"/>
      <c r="AL2208" s="58"/>
      <c r="AM2208" s="58"/>
      <c r="AN2208" s="58"/>
      <c r="AO2208" s="58"/>
      <c r="AP2208" s="58"/>
      <c r="AQ2208" s="58"/>
      <c r="AR2208" s="58"/>
      <c r="AS2208" s="58"/>
      <c r="AT2208" s="58"/>
      <c r="AU2208" s="58"/>
      <c r="AV2208" s="58"/>
      <c r="AW2208" s="58"/>
    </row>
    <row r="2209" spans="2:49">
      <c r="B2209" s="58"/>
      <c r="C2209" s="58"/>
      <c r="D2209" s="58"/>
      <c r="E2209" s="58"/>
      <c r="F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  <c r="Q2209" s="58"/>
      <c r="R2209" s="58"/>
      <c r="S2209" s="58"/>
      <c r="T2209" s="58"/>
      <c r="U2209" s="58"/>
      <c r="V2209" s="58"/>
      <c r="W2209" s="58"/>
      <c r="X2209" s="58"/>
      <c r="Y2209" s="58"/>
      <c r="Z2209" s="58"/>
      <c r="AA2209" s="38"/>
      <c r="AB2209" s="38"/>
      <c r="AC2209" s="58"/>
      <c r="AD2209" s="58"/>
      <c r="AE2209" s="58"/>
      <c r="AF2209" s="58"/>
      <c r="AG2209" s="58"/>
      <c r="AH2209" s="58"/>
      <c r="AI2209" s="58"/>
      <c r="AJ2209" s="58"/>
      <c r="AK2209" s="58"/>
      <c r="AL2209" s="58"/>
      <c r="AM2209" s="58"/>
      <c r="AN2209" s="58"/>
      <c r="AO2209" s="58"/>
      <c r="AP2209" s="58"/>
      <c r="AQ2209" s="58"/>
      <c r="AR2209" s="58"/>
      <c r="AS2209" s="58"/>
      <c r="AT2209" s="58"/>
      <c r="AU2209" s="58"/>
      <c r="AV2209" s="58"/>
      <c r="AW2209" s="58"/>
    </row>
    <row r="2210" spans="2:49">
      <c r="B2210" s="58"/>
      <c r="C2210" s="58"/>
      <c r="D2210" s="58"/>
      <c r="E2210" s="58"/>
      <c r="F2210" s="58"/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  <c r="Q2210" s="58"/>
      <c r="R2210" s="58"/>
      <c r="S2210" s="58"/>
      <c r="T2210" s="58"/>
      <c r="U2210" s="58"/>
      <c r="V2210" s="58"/>
      <c r="W2210" s="58"/>
      <c r="X2210" s="58"/>
      <c r="Y2210" s="58"/>
      <c r="Z2210" s="58"/>
      <c r="AA2210" s="38"/>
      <c r="AB2210" s="38"/>
      <c r="AC2210" s="58"/>
      <c r="AD2210" s="58"/>
      <c r="AE2210" s="58"/>
      <c r="AF2210" s="58"/>
      <c r="AG2210" s="58"/>
      <c r="AH2210" s="58"/>
      <c r="AI2210" s="58"/>
      <c r="AJ2210" s="58"/>
      <c r="AK2210" s="58"/>
      <c r="AL2210" s="58"/>
      <c r="AM2210" s="58"/>
      <c r="AN2210" s="58"/>
      <c r="AO2210" s="58"/>
      <c r="AP2210" s="58"/>
      <c r="AQ2210" s="58"/>
      <c r="AR2210" s="58"/>
      <c r="AS2210" s="58"/>
      <c r="AT2210" s="58"/>
      <c r="AU2210" s="58"/>
      <c r="AV2210" s="58"/>
      <c r="AW2210" s="58"/>
    </row>
    <row r="2211" spans="2:49">
      <c r="B2211" s="58"/>
      <c r="C2211" s="58"/>
      <c r="D2211" s="58"/>
      <c r="E2211" s="58"/>
      <c r="F2211" s="58"/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  <c r="Q2211" s="58"/>
      <c r="R2211" s="58"/>
      <c r="S2211" s="58"/>
      <c r="T2211" s="58"/>
      <c r="U2211" s="58"/>
      <c r="V2211" s="58"/>
      <c r="W2211" s="58"/>
      <c r="X2211" s="58"/>
      <c r="Y2211" s="58"/>
      <c r="Z2211" s="58"/>
      <c r="AA2211" s="38"/>
      <c r="AB2211" s="38"/>
      <c r="AC2211" s="58"/>
      <c r="AD2211" s="58"/>
      <c r="AE2211" s="58"/>
      <c r="AF2211" s="58"/>
      <c r="AG2211" s="58"/>
      <c r="AH2211" s="58"/>
      <c r="AI2211" s="58"/>
      <c r="AJ2211" s="58"/>
      <c r="AK2211" s="58"/>
      <c r="AL2211" s="58"/>
      <c r="AM2211" s="58"/>
      <c r="AN2211" s="58"/>
      <c r="AO2211" s="58"/>
      <c r="AP2211" s="58"/>
      <c r="AQ2211" s="58"/>
      <c r="AR2211" s="58"/>
      <c r="AS2211" s="58"/>
      <c r="AT2211" s="58"/>
      <c r="AU2211" s="58"/>
      <c r="AV2211" s="58"/>
      <c r="AW2211" s="58"/>
    </row>
    <row r="2212" spans="2:49">
      <c r="B2212" s="58"/>
      <c r="C2212" s="58"/>
      <c r="D2212" s="58"/>
      <c r="E2212" s="58"/>
      <c r="F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  <c r="Q2212" s="58"/>
      <c r="R2212" s="58"/>
      <c r="S2212" s="58"/>
      <c r="T2212" s="58"/>
      <c r="U2212" s="58"/>
      <c r="V2212" s="58"/>
      <c r="W2212" s="58"/>
      <c r="X2212" s="58"/>
      <c r="Y2212" s="58"/>
      <c r="Z2212" s="58"/>
      <c r="AA2212" s="38"/>
      <c r="AB2212" s="38"/>
      <c r="AC2212" s="58"/>
      <c r="AD2212" s="58"/>
      <c r="AE2212" s="58"/>
      <c r="AF2212" s="58"/>
      <c r="AG2212" s="58"/>
      <c r="AH2212" s="58"/>
      <c r="AI2212" s="58"/>
      <c r="AJ2212" s="58"/>
      <c r="AK2212" s="58"/>
      <c r="AL2212" s="58"/>
      <c r="AM2212" s="58"/>
      <c r="AN2212" s="58"/>
      <c r="AO2212" s="58"/>
      <c r="AP2212" s="58"/>
      <c r="AQ2212" s="58"/>
      <c r="AR2212" s="58"/>
      <c r="AS2212" s="58"/>
      <c r="AT2212" s="58"/>
      <c r="AU2212" s="58"/>
      <c r="AV2212" s="58"/>
      <c r="AW2212" s="58"/>
    </row>
    <row r="2213" spans="2:49">
      <c r="B2213" s="58"/>
      <c r="C2213" s="58"/>
      <c r="D2213" s="58"/>
      <c r="E2213" s="58"/>
      <c r="F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  <c r="Q2213" s="58"/>
      <c r="R2213" s="58"/>
      <c r="S2213" s="58"/>
      <c r="T2213" s="58"/>
      <c r="U2213" s="58"/>
      <c r="V2213" s="58"/>
      <c r="W2213" s="58"/>
      <c r="X2213" s="58"/>
      <c r="Y2213" s="58"/>
      <c r="Z2213" s="58"/>
      <c r="AA2213" s="38"/>
      <c r="AB2213" s="38"/>
      <c r="AC2213" s="58"/>
      <c r="AD2213" s="58"/>
      <c r="AE2213" s="58"/>
      <c r="AF2213" s="58"/>
      <c r="AG2213" s="58"/>
      <c r="AH2213" s="58"/>
      <c r="AI2213" s="58"/>
      <c r="AJ2213" s="58"/>
      <c r="AK2213" s="58"/>
      <c r="AL2213" s="58"/>
      <c r="AM2213" s="58"/>
      <c r="AN2213" s="58"/>
      <c r="AO2213" s="58"/>
      <c r="AP2213" s="58"/>
      <c r="AQ2213" s="58"/>
      <c r="AR2213" s="58"/>
      <c r="AS2213" s="58"/>
      <c r="AT2213" s="58"/>
      <c r="AU2213" s="58"/>
      <c r="AV2213" s="58"/>
      <c r="AW2213" s="58"/>
    </row>
    <row r="2214" spans="2:49">
      <c r="B2214" s="58"/>
      <c r="C2214" s="58"/>
      <c r="D2214" s="58"/>
      <c r="E2214" s="58"/>
      <c r="F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  <c r="Q2214" s="58"/>
      <c r="R2214" s="58"/>
      <c r="S2214" s="58"/>
      <c r="T2214" s="58"/>
      <c r="U2214" s="58"/>
      <c r="V2214" s="58"/>
      <c r="W2214" s="58"/>
      <c r="X2214" s="58"/>
      <c r="Y2214" s="58"/>
      <c r="Z2214" s="58"/>
      <c r="AA2214" s="38"/>
      <c r="AB2214" s="38"/>
      <c r="AC2214" s="58"/>
      <c r="AD2214" s="58"/>
      <c r="AE2214" s="58"/>
      <c r="AF2214" s="58"/>
      <c r="AG2214" s="58"/>
      <c r="AH2214" s="58"/>
      <c r="AI2214" s="58"/>
      <c r="AJ2214" s="58"/>
      <c r="AK2214" s="58"/>
      <c r="AL2214" s="58"/>
      <c r="AM2214" s="58"/>
      <c r="AN2214" s="58"/>
      <c r="AO2214" s="58"/>
      <c r="AP2214" s="58"/>
      <c r="AQ2214" s="58"/>
      <c r="AR2214" s="58"/>
      <c r="AS2214" s="58"/>
      <c r="AT2214" s="58"/>
      <c r="AU2214" s="58"/>
      <c r="AV2214" s="58"/>
      <c r="AW2214" s="58"/>
    </row>
    <row r="2215" spans="2:49">
      <c r="B2215" s="58"/>
      <c r="C2215" s="58"/>
      <c r="D2215" s="58"/>
      <c r="E2215" s="58"/>
      <c r="F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  <c r="Q2215" s="58"/>
      <c r="R2215" s="58"/>
      <c r="S2215" s="58"/>
      <c r="T2215" s="58"/>
      <c r="U2215" s="58"/>
      <c r="V2215" s="58"/>
      <c r="W2215" s="58"/>
      <c r="X2215" s="58"/>
      <c r="Y2215" s="58"/>
      <c r="Z2215" s="58"/>
      <c r="AA2215" s="38"/>
      <c r="AB2215" s="38"/>
      <c r="AC2215" s="58"/>
      <c r="AD2215" s="58"/>
      <c r="AE2215" s="58"/>
      <c r="AF2215" s="58"/>
      <c r="AG2215" s="58"/>
      <c r="AH2215" s="58"/>
      <c r="AI2215" s="58"/>
      <c r="AJ2215" s="58"/>
      <c r="AK2215" s="58"/>
      <c r="AL2215" s="58"/>
      <c r="AM2215" s="58"/>
      <c r="AN2215" s="58"/>
      <c r="AO2215" s="58"/>
      <c r="AP2215" s="58"/>
      <c r="AQ2215" s="58"/>
      <c r="AR2215" s="58"/>
      <c r="AS2215" s="58"/>
      <c r="AT2215" s="58"/>
      <c r="AU2215" s="58"/>
      <c r="AV2215" s="58"/>
      <c r="AW2215" s="58"/>
    </row>
    <row r="2216" spans="2:49">
      <c r="B2216" s="58"/>
      <c r="C2216" s="58"/>
      <c r="D2216" s="58"/>
      <c r="E2216" s="58"/>
      <c r="F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  <c r="Q2216" s="58"/>
      <c r="R2216" s="58"/>
      <c r="S2216" s="58"/>
      <c r="T2216" s="58"/>
      <c r="U2216" s="58"/>
      <c r="V2216" s="58"/>
      <c r="W2216" s="58"/>
      <c r="X2216" s="58"/>
      <c r="Y2216" s="58"/>
      <c r="Z2216" s="58"/>
      <c r="AA2216" s="38"/>
      <c r="AB2216" s="38"/>
      <c r="AC2216" s="58"/>
      <c r="AD2216" s="58"/>
      <c r="AE2216" s="58"/>
      <c r="AF2216" s="58"/>
      <c r="AG2216" s="58"/>
      <c r="AH2216" s="58"/>
      <c r="AI2216" s="58"/>
      <c r="AJ2216" s="58"/>
      <c r="AK2216" s="58"/>
      <c r="AL2216" s="58"/>
      <c r="AM2216" s="58"/>
      <c r="AN2216" s="58"/>
      <c r="AO2216" s="58"/>
      <c r="AP2216" s="58"/>
      <c r="AQ2216" s="58"/>
      <c r="AR2216" s="58"/>
      <c r="AS2216" s="58"/>
      <c r="AT2216" s="58"/>
      <c r="AU2216" s="58"/>
      <c r="AV2216" s="58"/>
      <c r="AW2216" s="58"/>
    </row>
    <row r="2217" spans="2:49">
      <c r="B2217" s="58"/>
      <c r="C2217" s="58"/>
      <c r="D2217" s="58"/>
      <c r="E2217" s="58"/>
      <c r="F2217" s="58"/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  <c r="Q2217" s="58"/>
      <c r="R2217" s="58"/>
      <c r="S2217" s="58"/>
      <c r="T2217" s="58"/>
      <c r="U2217" s="58"/>
      <c r="V2217" s="58"/>
      <c r="W2217" s="58"/>
      <c r="X2217" s="58"/>
      <c r="Y2217" s="58"/>
      <c r="Z2217" s="58"/>
      <c r="AA2217" s="38"/>
      <c r="AB2217" s="38"/>
      <c r="AC2217" s="58"/>
      <c r="AD2217" s="58"/>
      <c r="AE2217" s="58"/>
      <c r="AF2217" s="58"/>
      <c r="AG2217" s="58"/>
      <c r="AH2217" s="58"/>
      <c r="AI2217" s="58"/>
      <c r="AJ2217" s="58"/>
      <c r="AK2217" s="58"/>
      <c r="AL2217" s="58"/>
      <c r="AM2217" s="58"/>
      <c r="AN2217" s="58"/>
      <c r="AO2217" s="58"/>
      <c r="AP2217" s="58"/>
      <c r="AQ2217" s="58"/>
      <c r="AR2217" s="58"/>
      <c r="AS2217" s="58"/>
      <c r="AT2217" s="58"/>
      <c r="AU2217" s="58"/>
      <c r="AV2217" s="58"/>
      <c r="AW2217" s="58"/>
    </row>
    <row r="2218" spans="2:49">
      <c r="B2218" s="58"/>
      <c r="C2218" s="58"/>
      <c r="D2218" s="58"/>
      <c r="E2218" s="58"/>
      <c r="F2218" s="58"/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  <c r="Q2218" s="58"/>
      <c r="R2218" s="58"/>
      <c r="S2218" s="58"/>
      <c r="T2218" s="58"/>
      <c r="U2218" s="58"/>
      <c r="V2218" s="58"/>
      <c r="W2218" s="58"/>
      <c r="X2218" s="58"/>
      <c r="Y2218" s="58"/>
      <c r="Z2218" s="58"/>
      <c r="AA2218" s="38"/>
      <c r="AB2218" s="38"/>
      <c r="AC2218" s="58"/>
      <c r="AD2218" s="58"/>
      <c r="AE2218" s="58"/>
      <c r="AF2218" s="58"/>
      <c r="AG2218" s="58"/>
      <c r="AH2218" s="58"/>
      <c r="AI2218" s="58"/>
      <c r="AJ2218" s="58"/>
      <c r="AK2218" s="58"/>
      <c r="AL2218" s="58"/>
      <c r="AM2218" s="58"/>
      <c r="AN2218" s="58"/>
      <c r="AO2218" s="58"/>
      <c r="AP2218" s="58"/>
      <c r="AQ2218" s="58"/>
      <c r="AR2218" s="58"/>
      <c r="AS2218" s="58"/>
      <c r="AT2218" s="58"/>
      <c r="AU2218" s="58"/>
      <c r="AV2218" s="58"/>
      <c r="AW2218" s="58"/>
    </row>
    <row r="2219" spans="2:49">
      <c r="B2219" s="58"/>
      <c r="C2219" s="58"/>
      <c r="D2219" s="58"/>
      <c r="E2219" s="58"/>
      <c r="F2219" s="58"/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  <c r="Q2219" s="58"/>
      <c r="R2219" s="58"/>
      <c r="S2219" s="58"/>
      <c r="T2219" s="58"/>
      <c r="U2219" s="58"/>
      <c r="V2219" s="58"/>
      <c r="W2219" s="58"/>
      <c r="X2219" s="58"/>
      <c r="Y2219" s="58"/>
      <c r="Z2219" s="58"/>
      <c r="AA2219" s="38"/>
      <c r="AB2219" s="38"/>
      <c r="AC2219" s="58"/>
      <c r="AD2219" s="58"/>
      <c r="AE2219" s="58"/>
      <c r="AF2219" s="58"/>
      <c r="AG2219" s="58"/>
      <c r="AH2219" s="58"/>
      <c r="AI2219" s="58"/>
      <c r="AJ2219" s="58"/>
      <c r="AK2219" s="58"/>
      <c r="AL2219" s="58"/>
      <c r="AM2219" s="58"/>
      <c r="AN2219" s="58"/>
      <c r="AO2219" s="58"/>
      <c r="AP2219" s="58"/>
      <c r="AQ2219" s="58"/>
      <c r="AR2219" s="58"/>
      <c r="AS2219" s="58"/>
      <c r="AT2219" s="58"/>
      <c r="AU2219" s="58"/>
      <c r="AV2219" s="58"/>
      <c r="AW2219" s="58"/>
    </row>
    <row r="2220" spans="2:49">
      <c r="B2220" s="58"/>
      <c r="C2220" s="58"/>
      <c r="D2220" s="58"/>
      <c r="E2220" s="58"/>
      <c r="F2220" s="58"/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  <c r="Q2220" s="58"/>
      <c r="R2220" s="58"/>
      <c r="S2220" s="58"/>
      <c r="T2220" s="58"/>
      <c r="U2220" s="58"/>
      <c r="V2220" s="58"/>
      <c r="W2220" s="58"/>
      <c r="X2220" s="58"/>
      <c r="Y2220" s="58"/>
      <c r="Z2220" s="58"/>
      <c r="AA2220" s="38"/>
      <c r="AB2220" s="38"/>
      <c r="AC2220" s="58"/>
      <c r="AD2220" s="58"/>
      <c r="AE2220" s="58"/>
      <c r="AF2220" s="58"/>
      <c r="AG2220" s="58"/>
      <c r="AH2220" s="58"/>
      <c r="AI2220" s="58"/>
      <c r="AJ2220" s="58"/>
      <c r="AK2220" s="58"/>
      <c r="AL2220" s="58"/>
      <c r="AM2220" s="58"/>
      <c r="AN2220" s="58"/>
      <c r="AO2220" s="58"/>
      <c r="AP2220" s="58"/>
      <c r="AQ2220" s="58"/>
      <c r="AR2220" s="58"/>
      <c r="AS2220" s="58"/>
      <c r="AT2220" s="58"/>
      <c r="AU2220" s="58"/>
      <c r="AV2220" s="58"/>
      <c r="AW2220" s="58"/>
    </row>
    <row r="2221" spans="2:49">
      <c r="B2221" s="58"/>
      <c r="C2221" s="58"/>
      <c r="D2221" s="58"/>
      <c r="E2221" s="58"/>
      <c r="F2221" s="58"/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  <c r="Q2221" s="58"/>
      <c r="R2221" s="58"/>
      <c r="S2221" s="58"/>
      <c r="T2221" s="58"/>
      <c r="U2221" s="58"/>
      <c r="V2221" s="58"/>
      <c r="W2221" s="58"/>
      <c r="X2221" s="58"/>
      <c r="Y2221" s="58"/>
      <c r="Z2221" s="58"/>
      <c r="AA2221" s="38"/>
      <c r="AB2221" s="38"/>
      <c r="AC2221" s="58"/>
      <c r="AD2221" s="58"/>
      <c r="AE2221" s="58"/>
      <c r="AF2221" s="58"/>
      <c r="AG2221" s="58"/>
      <c r="AH2221" s="58"/>
      <c r="AI2221" s="58"/>
      <c r="AJ2221" s="58"/>
      <c r="AK2221" s="58"/>
      <c r="AL2221" s="58"/>
      <c r="AM2221" s="58"/>
      <c r="AN2221" s="58"/>
      <c r="AO2221" s="58"/>
      <c r="AP2221" s="58"/>
      <c r="AQ2221" s="58"/>
      <c r="AR2221" s="58"/>
      <c r="AS2221" s="58"/>
      <c r="AT2221" s="58"/>
      <c r="AU2221" s="58"/>
      <c r="AV2221" s="58"/>
      <c r="AW2221" s="58"/>
    </row>
    <row r="2222" spans="2:49">
      <c r="B2222" s="58"/>
      <c r="C2222" s="58"/>
      <c r="D2222" s="58"/>
      <c r="E2222" s="58"/>
      <c r="F2222" s="58"/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  <c r="Q2222" s="58"/>
      <c r="R2222" s="58"/>
      <c r="S2222" s="58"/>
      <c r="T2222" s="58"/>
      <c r="U2222" s="58"/>
      <c r="V2222" s="58"/>
      <c r="W2222" s="58"/>
      <c r="X2222" s="58"/>
      <c r="Y2222" s="58"/>
      <c r="Z2222" s="58"/>
      <c r="AA2222" s="38"/>
      <c r="AB2222" s="38"/>
      <c r="AC2222" s="58"/>
      <c r="AD2222" s="58"/>
      <c r="AE2222" s="58"/>
      <c r="AF2222" s="58"/>
      <c r="AG2222" s="58"/>
      <c r="AH2222" s="58"/>
      <c r="AI2222" s="58"/>
      <c r="AJ2222" s="58"/>
      <c r="AK2222" s="58"/>
      <c r="AL2222" s="58"/>
      <c r="AM2222" s="58"/>
      <c r="AN2222" s="58"/>
      <c r="AO2222" s="58"/>
      <c r="AP2222" s="58"/>
      <c r="AQ2222" s="58"/>
      <c r="AR2222" s="58"/>
      <c r="AS2222" s="58"/>
      <c r="AT2222" s="58"/>
      <c r="AU2222" s="58"/>
      <c r="AV2222" s="58"/>
      <c r="AW2222" s="58"/>
    </row>
    <row r="2223" spans="2:49">
      <c r="B2223" s="58"/>
      <c r="C2223" s="58"/>
      <c r="D2223" s="58"/>
      <c r="E2223" s="58"/>
      <c r="F2223" s="58"/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  <c r="Q2223" s="58"/>
      <c r="R2223" s="58"/>
      <c r="S2223" s="58"/>
      <c r="T2223" s="58"/>
      <c r="U2223" s="58"/>
      <c r="V2223" s="58"/>
      <c r="W2223" s="58"/>
      <c r="X2223" s="58"/>
      <c r="Y2223" s="58"/>
      <c r="Z2223" s="58"/>
      <c r="AA2223" s="38"/>
      <c r="AB2223" s="38"/>
      <c r="AC2223" s="58"/>
      <c r="AD2223" s="58"/>
      <c r="AE2223" s="58"/>
      <c r="AF2223" s="58"/>
      <c r="AG2223" s="58"/>
      <c r="AH2223" s="58"/>
      <c r="AI2223" s="58"/>
      <c r="AJ2223" s="58"/>
      <c r="AK2223" s="58"/>
      <c r="AL2223" s="58"/>
      <c r="AM2223" s="58"/>
      <c r="AN2223" s="58"/>
      <c r="AO2223" s="58"/>
      <c r="AP2223" s="58"/>
      <c r="AQ2223" s="58"/>
      <c r="AR2223" s="58"/>
      <c r="AS2223" s="58"/>
      <c r="AT2223" s="58"/>
      <c r="AU2223" s="58"/>
      <c r="AV2223" s="58"/>
      <c r="AW2223" s="58"/>
    </row>
    <row r="2224" spans="2:49">
      <c r="B2224" s="58"/>
      <c r="C2224" s="58"/>
      <c r="D2224" s="58"/>
      <c r="E2224" s="58"/>
      <c r="F2224" s="58"/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  <c r="Q2224" s="58"/>
      <c r="R2224" s="58"/>
      <c r="S2224" s="58"/>
      <c r="T2224" s="58"/>
      <c r="U2224" s="58"/>
      <c r="V2224" s="58"/>
      <c r="W2224" s="58"/>
      <c r="X2224" s="58"/>
      <c r="Y2224" s="58"/>
      <c r="Z2224" s="58"/>
      <c r="AA2224" s="38"/>
      <c r="AB2224" s="38"/>
      <c r="AC2224" s="58"/>
      <c r="AD2224" s="58"/>
      <c r="AE2224" s="58"/>
      <c r="AF2224" s="58"/>
      <c r="AG2224" s="58"/>
      <c r="AH2224" s="58"/>
      <c r="AI2224" s="58"/>
      <c r="AJ2224" s="58"/>
      <c r="AK2224" s="58"/>
      <c r="AL2224" s="58"/>
      <c r="AM2224" s="58"/>
      <c r="AN2224" s="58"/>
      <c r="AO2224" s="58"/>
      <c r="AP2224" s="58"/>
      <c r="AQ2224" s="58"/>
      <c r="AR2224" s="58"/>
      <c r="AS2224" s="58"/>
      <c r="AT2224" s="58"/>
      <c r="AU2224" s="58"/>
      <c r="AV2224" s="58"/>
      <c r="AW2224" s="58"/>
    </row>
    <row r="2225" spans="2:49">
      <c r="B2225" s="58"/>
      <c r="C2225" s="58"/>
      <c r="D2225" s="58"/>
      <c r="E2225" s="58"/>
      <c r="F2225" s="58"/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  <c r="Q2225" s="58"/>
      <c r="R2225" s="58"/>
      <c r="S2225" s="58"/>
      <c r="T2225" s="58"/>
      <c r="U2225" s="58"/>
      <c r="V2225" s="58"/>
      <c r="W2225" s="58"/>
      <c r="X2225" s="58"/>
      <c r="Y2225" s="58"/>
      <c r="Z2225" s="58"/>
      <c r="AA2225" s="38"/>
      <c r="AB2225" s="38"/>
      <c r="AC2225" s="58"/>
      <c r="AD2225" s="58"/>
      <c r="AE2225" s="58"/>
      <c r="AF2225" s="58"/>
      <c r="AG2225" s="58"/>
      <c r="AH2225" s="58"/>
      <c r="AI2225" s="58"/>
      <c r="AJ2225" s="58"/>
      <c r="AK2225" s="58"/>
      <c r="AL2225" s="58"/>
      <c r="AM2225" s="58"/>
      <c r="AN2225" s="58"/>
      <c r="AO2225" s="58"/>
      <c r="AP2225" s="58"/>
      <c r="AQ2225" s="58"/>
      <c r="AR2225" s="58"/>
      <c r="AS2225" s="58"/>
      <c r="AT2225" s="58"/>
      <c r="AU2225" s="58"/>
      <c r="AV2225" s="58"/>
      <c r="AW2225" s="58"/>
    </row>
    <row r="2226" spans="2:49">
      <c r="B2226" s="58"/>
      <c r="C2226" s="58"/>
      <c r="D2226" s="58"/>
      <c r="E2226" s="58"/>
      <c r="F2226" s="58"/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  <c r="Q2226" s="58"/>
      <c r="R2226" s="58"/>
      <c r="S2226" s="58"/>
      <c r="T2226" s="58"/>
      <c r="U2226" s="58"/>
      <c r="V2226" s="58"/>
      <c r="W2226" s="58"/>
      <c r="X2226" s="58"/>
      <c r="Y2226" s="58"/>
      <c r="Z2226" s="58"/>
      <c r="AA2226" s="38"/>
      <c r="AB2226" s="38"/>
      <c r="AC2226" s="58"/>
      <c r="AD2226" s="58"/>
      <c r="AE2226" s="58"/>
      <c r="AF2226" s="58"/>
      <c r="AG2226" s="58"/>
      <c r="AH2226" s="58"/>
      <c r="AI2226" s="58"/>
      <c r="AJ2226" s="58"/>
      <c r="AK2226" s="58"/>
      <c r="AL2226" s="58"/>
      <c r="AM2226" s="58"/>
      <c r="AN2226" s="58"/>
      <c r="AO2226" s="58"/>
      <c r="AP2226" s="58"/>
      <c r="AQ2226" s="58"/>
      <c r="AR2226" s="58"/>
      <c r="AS2226" s="58"/>
      <c r="AT2226" s="58"/>
      <c r="AU2226" s="58"/>
      <c r="AV2226" s="58"/>
      <c r="AW2226" s="58"/>
    </row>
    <row r="2227" spans="2:49">
      <c r="B2227" s="58"/>
      <c r="C2227" s="58"/>
      <c r="D2227" s="58"/>
      <c r="E2227" s="58"/>
      <c r="F2227" s="58"/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  <c r="Q2227" s="58"/>
      <c r="R2227" s="58"/>
      <c r="S2227" s="58"/>
      <c r="T2227" s="58"/>
      <c r="U2227" s="58"/>
      <c r="V2227" s="58"/>
      <c r="W2227" s="58"/>
      <c r="X2227" s="58"/>
      <c r="Y2227" s="58"/>
      <c r="Z2227" s="58"/>
      <c r="AA2227" s="38"/>
      <c r="AB2227" s="38"/>
      <c r="AC2227" s="58"/>
      <c r="AD2227" s="58"/>
      <c r="AE2227" s="58"/>
      <c r="AF2227" s="58"/>
      <c r="AG2227" s="58"/>
      <c r="AH2227" s="58"/>
      <c r="AI2227" s="58"/>
      <c r="AJ2227" s="58"/>
      <c r="AK2227" s="58"/>
      <c r="AL2227" s="58"/>
      <c r="AM2227" s="58"/>
      <c r="AN2227" s="58"/>
      <c r="AO2227" s="58"/>
      <c r="AP2227" s="58"/>
      <c r="AQ2227" s="58"/>
      <c r="AR2227" s="58"/>
      <c r="AS2227" s="58"/>
      <c r="AT2227" s="58"/>
      <c r="AU2227" s="58"/>
      <c r="AV2227" s="58"/>
      <c r="AW2227" s="58"/>
    </row>
    <row r="2228" spans="2:49">
      <c r="B2228" s="58"/>
      <c r="C2228" s="58"/>
      <c r="D2228" s="58"/>
      <c r="E2228" s="58"/>
      <c r="F2228" s="58"/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  <c r="Q2228" s="58"/>
      <c r="R2228" s="58"/>
      <c r="S2228" s="58"/>
      <c r="T2228" s="58"/>
      <c r="U2228" s="58"/>
      <c r="V2228" s="58"/>
      <c r="W2228" s="58"/>
      <c r="X2228" s="58"/>
      <c r="Y2228" s="58"/>
      <c r="Z2228" s="58"/>
      <c r="AA2228" s="38"/>
      <c r="AB2228" s="38"/>
      <c r="AC2228" s="58"/>
      <c r="AD2228" s="58"/>
      <c r="AE2228" s="58"/>
      <c r="AF2228" s="58"/>
      <c r="AG2228" s="58"/>
      <c r="AH2228" s="58"/>
      <c r="AI2228" s="58"/>
      <c r="AJ2228" s="58"/>
      <c r="AK2228" s="58"/>
      <c r="AL2228" s="58"/>
      <c r="AM2228" s="58"/>
      <c r="AN2228" s="58"/>
      <c r="AO2228" s="58"/>
      <c r="AP2228" s="58"/>
      <c r="AQ2228" s="58"/>
      <c r="AR2228" s="58"/>
      <c r="AS2228" s="58"/>
      <c r="AT2228" s="58"/>
      <c r="AU2228" s="58"/>
      <c r="AV2228" s="58"/>
      <c r="AW2228" s="58"/>
    </row>
    <row r="2229" spans="2:49">
      <c r="B2229" s="58"/>
      <c r="C2229" s="58"/>
      <c r="D2229" s="58"/>
      <c r="E2229" s="58"/>
      <c r="F2229" s="58"/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  <c r="Q2229" s="58"/>
      <c r="R2229" s="58"/>
      <c r="S2229" s="58"/>
      <c r="T2229" s="58"/>
      <c r="U2229" s="58"/>
      <c r="V2229" s="58"/>
      <c r="W2229" s="58"/>
      <c r="X2229" s="58"/>
      <c r="Y2229" s="58"/>
      <c r="Z2229" s="58"/>
      <c r="AA2229" s="38"/>
      <c r="AB2229" s="38"/>
      <c r="AC2229" s="58"/>
      <c r="AD2229" s="58"/>
      <c r="AE2229" s="58"/>
      <c r="AF2229" s="58"/>
      <c r="AG2229" s="58"/>
      <c r="AH2229" s="58"/>
      <c r="AI2229" s="58"/>
      <c r="AJ2229" s="58"/>
      <c r="AK2229" s="58"/>
      <c r="AL2229" s="58"/>
      <c r="AM2229" s="58"/>
      <c r="AN2229" s="58"/>
      <c r="AO2229" s="58"/>
      <c r="AP2229" s="58"/>
      <c r="AQ2229" s="58"/>
      <c r="AR2229" s="58"/>
      <c r="AS2229" s="58"/>
      <c r="AT2229" s="58"/>
      <c r="AU2229" s="58"/>
      <c r="AV2229" s="58"/>
      <c r="AW2229" s="58"/>
    </row>
    <row r="2230" spans="2:49">
      <c r="B2230" s="58"/>
      <c r="C2230" s="58"/>
      <c r="D2230" s="58"/>
      <c r="E2230" s="58"/>
      <c r="F2230" s="58"/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  <c r="Q2230" s="58"/>
      <c r="R2230" s="58"/>
      <c r="S2230" s="58"/>
      <c r="T2230" s="58"/>
      <c r="U2230" s="58"/>
      <c r="V2230" s="58"/>
      <c r="W2230" s="58"/>
      <c r="X2230" s="58"/>
      <c r="Y2230" s="58"/>
      <c r="Z2230" s="58"/>
      <c r="AA2230" s="38"/>
      <c r="AB2230" s="38"/>
      <c r="AC2230" s="58"/>
      <c r="AD2230" s="58"/>
      <c r="AE2230" s="58"/>
      <c r="AF2230" s="58"/>
      <c r="AG2230" s="58"/>
      <c r="AH2230" s="58"/>
      <c r="AI2230" s="58"/>
      <c r="AJ2230" s="58"/>
      <c r="AK2230" s="58"/>
      <c r="AL2230" s="58"/>
      <c r="AM2230" s="58"/>
      <c r="AN2230" s="58"/>
      <c r="AO2230" s="58"/>
      <c r="AP2230" s="58"/>
      <c r="AQ2230" s="58"/>
      <c r="AR2230" s="58"/>
      <c r="AS2230" s="58"/>
      <c r="AT2230" s="58"/>
      <c r="AU2230" s="58"/>
      <c r="AV2230" s="58"/>
      <c r="AW2230" s="58"/>
    </row>
    <row r="2231" spans="2:49">
      <c r="B2231" s="58"/>
      <c r="C2231" s="58"/>
      <c r="D2231" s="58"/>
      <c r="E2231" s="58"/>
      <c r="F2231" s="58"/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  <c r="Q2231" s="58"/>
      <c r="R2231" s="58"/>
      <c r="S2231" s="58"/>
      <c r="T2231" s="58"/>
      <c r="U2231" s="58"/>
      <c r="V2231" s="58"/>
      <c r="W2231" s="58"/>
      <c r="X2231" s="58"/>
      <c r="Y2231" s="58"/>
      <c r="Z2231" s="58"/>
      <c r="AA2231" s="38"/>
      <c r="AB2231" s="38"/>
      <c r="AC2231" s="58"/>
      <c r="AD2231" s="58"/>
      <c r="AE2231" s="58"/>
      <c r="AF2231" s="58"/>
      <c r="AG2231" s="58"/>
      <c r="AH2231" s="58"/>
      <c r="AI2231" s="58"/>
      <c r="AJ2231" s="58"/>
      <c r="AK2231" s="58"/>
      <c r="AL2231" s="58"/>
      <c r="AM2231" s="58"/>
      <c r="AN2231" s="58"/>
      <c r="AO2231" s="58"/>
      <c r="AP2231" s="58"/>
      <c r="AQ2231" s="58"/>
      <c r="AR2231" s="58"/>
      <c r="AS2231" s="58"/>
      <c r="AT2231" s="58"/>
      <c r="AU2231" s="58"/>
      <c r="AV2231" s="58"/>
      <c r="AW2231" s="58"/>
    </row>
    <row r="2232" spans="2:49">
      <c r="B2232" s="58"/>
      <c r="C2232" s="58"/>
      <c r="D2232" s="58"/>
      <c r="E2232" s="58"/>
      <c r="F2232" s="58"/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  <c r="Q2232" s="58"/>
      <c r="R2232" s="58"/>
      <c r="S2232" s="58"/>
      <c r="T2232" s="58"/>
      <c r="U2232" s="58"/>
      <c r="V2232" s="58"/>
      <c r="W2232" s="58"/>
      <c r="X2232" s="58"/>
      <c r="Y2232" s="58"/>
      <c r="Z2232" s="58"/>
      <c r="AA2232" s="38"/>
      <c r="AB2232" s="38"/>
      <c r="AC2232" s="58"/>
      <c r="AD2232" s="58"/>
      <c r="AE2232" s="58"/>
      <c r="AF2232" s="58"/>
      <c r="AG2232" s="58"/>
      <c r="AH2232" s="58"/>
      <c r="AI2232" s="58"/>
      <c r="AJ2232" s="58"/>
      <c r="AK2232" s="58"/>
      <c r="AL2232" s="58"/>
      <c r="AM2232" s="58"/>
      <c r="AN2232" s="58"/>
      <c r="AO2232" s="58"/>
      <c r="AP2232" s="58"/>
      <c r="AQ2232" s="58"/>
      <c r="AR2232" s="58"/>
      <c r="AS2232" s="58"/>
      <c r="AT2232" s="58"/>
      <c r="AU2232" s="58"/>
      <c r="AV2232" s="58"/>
      <c r="AW2232" s="58"/>
    </row>
    <row r="2233" spans="2:49">
      <c r="B2233" s="58"/>
      <c r="C2233" s="58"/>
      <c r="D2233" s="58"/>
      <c r="E2233" s="58"/>
      <c r="F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  <c r="Q2233" s="58"/>
      <c r="R2233" s="58"/>
      <c r="S2233" s="58"/>
      <c r="T2233" s="58"/>
      <c r="U2233" s="58"/>
      <c r="V2233" s="58"/>
      <c r="W2233" s="58"/>
      <c r="X2233" s="58"/>
      <c r="Y2233" s="58"/>
      <c r="Z2233" s="58"/>
      <c r="AA2233" s="38"/>
      <c r="AB2233" s="38"/>
      <c r="AC2233" s="58"/>
      <c r="AD2233" s="58"/>
      <c r="AE2233" s="58"/>
      <c r="AF2233" s="58"/>
      <c r="AG2233" s="58"/>
      <c r="AH2233" s="58"/>
      <c r="AI2233" s="58"/>
      <c r="AJ2233" s="58"/>
      <c r="AK2233" s="58"/>
      <c r="AL2233" s="58"/>
      <c r="AM2233" s="58"/>
      <c r="AN2233" s="58"/>
      <c r="AO2233" s="58"/>
      <c r="AP2233" s="58"/>
      <c r="AQ2233" s="58"/>
      <c r="AR2233" s="58"/>
      <c r="AS2233" s="58"/>
      <c r="AT2233" s="58"/>
      <c r="AU2233" s="58"/>
      <c r="AV2233" s="58"/>
      <c r="AW2233" s="58"/>
    </row>
    <row r="2234" spans="2:49">
      <c r="B2234" s="58"/>
      <c r="C2234" s="58"/>
      <c r="D2234" s="58"/>
      <c r="E2234" s="58"/>
      <c r="F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  <c r="Q2234" s="58"/>
      <c r="R2234" s="58"/>
      <c r="S2234" s="58"/>
      <c r="T2234" s="58"/>
      <c r="U2234" s="58"/>
      <c r="V2234" s="58"/>
      <c r="W2234" s="58"/>
      <c r="X2234" s="58"/>
      <c r="Y2234" s="58"/>
      <c r="Z2234" s="58"/>
      <c r="AA2234" s="38"/>
      <c r="AB2234" s="38"/>
      <c r="AC2234" s="58"/>
      <c r="AD2234" s="58"/>
      <c r="AE2234" s="58"/>
      <c r="AF2234" s="58"/>
      <c r="AG2234" s="58"/>
      <c r="AH2234" s="58"/>
      <c r="AI2234" s="58"/>
      <c r="AJ2234" s="58"/>
      <c r="AK2234" s="58"/>
      <c r="AL2234" s="58"/>
      <c r="AM2234" s="58"/>
      <c r="AN2234" s="58"/>
      <c r="AO2234" s="58"/>
      <c r="AP2234" s="58"/>
      <c r="AQ2234" s="58"/>
      <c r="AR2234" s="58"/>
      <c r="AS2234" s="58"/>
      <c r="AT2234" s="58"/>
      <c r="AU2234" s="58"/>
      <c r="AV2234" s="58"/>
      <c r="AW2234" s="58"/>
    </row>
    <row r="2235" spans="2:49">
      <c r="B2235" s="58"/>
      <c r="C2235" s="58"/>
      <c r="D2235" s="58"/>
      <c r="E2235" s="58"/>
      <c r="F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  <c r="Q2235" s="58"/>
      <c r="R2235" s="58"/>
      <c r="S2235" s="58"/>
      <c r="T2235" s="58"/>
      <c r="U2235" s="58"/>
      <c r="V2235" s="58"/>
      <c r="W2235" s="58"/>
      <c r="X2235" s="58"/>
      <c r="Y2235" s="58"/>
      <c r="Z2235" s="58"/>
      <c r="AA2235" s="38"/>
      <c r="AB2235" s="38"/>
      <c r="AC2235" s="58"/>
      <c r="AD2235" s="58"/>
      <c r="AE2235" s="58"/>
      <c r="AF2235" s="58"/>
      <c r="AG2235" s="58"/>
      <c r="AH2235" s="58"/>
      <c r="AI2235" s="58"/>
      <c r="AJ2235" s="58"/>
      <c r="AK2235" s="58"/>
      <c r="AL2235" s="58"/>
      <c r="AM2235" s="58"/>
      <c r="AN2235" s="58"/>
      <c r="AO2235" s="58"/>
      <c r="AP2235" s="58"/>
      <c r="AQ2235" s="58"/>
      <c r="AR2235" s="58"/>
      <c r="AS2235" s="58"/>
      <c r="AT2235" s="58"/>
      <c r="AU2235" s="58"/>
      <c r="AV2235" s="58"/>
      <c r="AW2235" s="58"/>
    </row>
    <row r="2236" spans="2:49">
      <c r="B2236" s="58"/>
      <c r="C2236" s="58"/>
      <c r="D2236" s="58"/>
      <c r="E2236" s="58"/>
      <c r="F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  <c r="Q2236" s="58"/>
      <c r="R2236" s="58"/>
      <c r="S2236" s="58"/>
      <c r="T2236" s="58"/>
      <c r="U2236" s="58"/>
      <c r="V2236" s="58"/>
      <c r="W2236" s="58"/>
      <c r="X2236" s="58"/>
      <c r="Y2236" s="58"/>
      <c r="Z2236" s="58"/>
      <c r="AA2236" s="38"/>
      <c r="AB2236" s="38"/>
      <c r="AC2236" s="58"/>
      <c r="AD2236" s="58"/>
      <c r="AE2236" s="58"/>
      <c r="AF2236" s="58"/>
      <c r="AG2236" s="58"/>
      <c r="AH2236" s="58"/>
      <c r="AI2236" s="58"/>
      <c r="AJ2236" s="58"/>
      <c r="AK2236" s="58"/>
      <c r="AL2236" s="58"/>
      <c r="AM2236" s="58"/>
      <c r="AN2236" s="58"/>
      <c r="AO2236" s="58"/>
      <c r="AP2236" s="58"/>
      <c r="AQ2236" s="58"/>
      <c r="AR2236" s="58"/>
      <c r="AS2236" s="58"/>
      <c r="AT2236" s="58"/>
      <c r="AU2236" s="58"/>
      <c r="AV2236" s="58"/>
      <c r="AW2236" s="58"/>
    </row>
    <row r="2237" spans="2:49">
      <c r="B2237" s="58"/>
      <c r="C2237" s="58"/>
      <c r="D2237" s="58"/>
      <c r="E2237" s="58"/>
      <c r="F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  <c r="Q2237" s="58"/>
      <c r="R2237" s="58"/>
      <c r="S2237" s="58"/>
      <c r="T2237" s="58"/>
      <c r="U2237" s="58"/>
      <c r="V2237" s="58"/>
      <c r="W2237" s="58"/>
      <c r="X2237" s="58"/>
      <c r="Y2237" s="58"/>
      <c r="Z2237" s="58"/>
      <c r="AA2237" s="38"/>
      <c r="AB2237" s="38"/>
      <c r="AC2237" s="58"/>
      <c r="AD2237" s="58"/>
      <c r="AE2237" s="58"/>
      <c r="AF2237" s="58"/>
      <c r="AG2237" s="58"/>
      <c r="AH2237" s="58"/>
      <c r="AI2237" s="58"/>
      <c r="AJ2237" s="58"/>
      <c r="AK2237" s="58"/>
      <c r="AL2237" s="58"/>
      <c r="AM2237" s="58"/>
      <c r="AN2237" s="58"/>
      <c r="AO2237" s="58"/>
      <c r="AP2237" s="58"/>
      <c r="AQ2237" s="58"/>
      <c r="AR2237" s="58"/>
      <c r="AS2237" s="58"/>
      <c r="AT2237" s="58"/>
      <c r="AU2237" s="58"/>
      <c r="AV2237" s="58"/>
      <c r="AW2237" s="58"/>
    </row>
    <row r="2238" spans="2:49">
      <c r="B2238" s="58"/>
      <c r="C2238" s="58"/>
      <c r="D2238" s="58"/>
      <c r="E2238" s="58"/>
      <c r="F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  <c r="Q2238" s="58"/>
      <c r="R2238" s="58"/>
      <c r="S2238" s="58"/>
      <c r="T2238" s="58"/>
      <c r="U2238" s="58"/>
      <c r="V2238" s="58"/>
      <c r="W2238" s="58"/>
      <c r="X2238" s="58"/>
      <c r="Y2238" s="58"/>
      <c r="Z2238" s="58"/>
      <c r="AA2238" s="38"/>
      <c r="AB2238" s="38"/>
      <c r="AC2238" s="58"/>
      <c r="AD2238" s="58"/>
      <c r="AE2238" s="58"/>
      <c r="AF2238" s="58"/>
      <c r="AG2238" s="58"/>
      <c r="AH2238" s="58"/>
      <c r="AI2238" s="58"/>
      <c r="AJ2238" s="58"/>
      <c r="AK2238" s="58"/>
      <c r="AL2238" s="58"/>
      <c r="AM2238" s="58"/>
      <c r="AN2238" s="58"/>
      <c r="AO2238" s="58"/>
      <c r="AP2238" s="58"/>
      <c r="AQ2238" s="58"/>
      <c r="AR2238" s="58"/>
      <c r="AS2238" s="58"/>
      <c r="AT2238" s="58"/>
      <c r="AU2238" s="58"/>
      <c r="AV2238" s="58"/>
      <c r="AW2238" s="58"/>
    </row>
    <row r="2239" spans="2:49">
      <c r="B2239" s="58"/>
      <c r="C2239" s="58"/>
      <c r="D2239" s="58"/>
      <c r="E2239" s="58"/>
      <c r="F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  <c r="Q2239" s="58"/>
      <c r="R2239" s="58"/>
      <c r="S2239" s="58"/>
      <c r="T2239" s="58"/>
      <c r="U2239" s="58"/>
      <c r="V2239" s="58"/>
      <c r="W2239" s="58"/>
      <c r="X2239" s="58"/>
      <c r="Y2239" s="58"/>
      <c r="Z2239" s="58"/>
      <c r="AA2239" s="38"/>
      <c r="AB2239" s="38"/>
      <c r="AC2239" s="58"/>
      <c r="AD2239" s="58"/>
      <c r="AE2239" s="58"/>
      <c r="AF2239" s="58"/>
      <c r="AG2239" s="58"/>
      <c r="AH2239" s="58"/>
      <c r="AI2239" s="58"/>
      <c r="AJ2239" s="58"/>
      <c r="AK2239" s="58"/>
      <c r="AL2239" s="58"/>
      <c r="AM2239" s="58"/>
      <c r="AN2239" s="58"/>
      <c r="AO2239" s="58"/>
      <c r="AP2239" s="58"/>
      <c r="AQ2239" s="58"/>
      <c r="AR2239" s="58"/>
      <c r="AS2239" s="58"/>
      <c r="AT2239" s="58"/>
      <c r="AU2239" s="58"/>
      <c r="AV2239" s="58"/>
      <c r="AW2239" s="58"/>
    </row>
    <row r="2240" spans="2:49">
      <c r="B2240" s="58"/>
      <c r="C2240" s="58"/>
      <c r="D2240" s="58"/>
      <c r="E2240" s="58"/>
      <c r="F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  <c r="Q2240" s="58"/>
      <c r="R2240" s="58"/>
      <c r="S2240" s="58"/>
      <c r="T2240" s="58"/>
      <c r="U2240" s="58"/>
      <c r="V2240" s="58"/>
      <c r="W2240" s="58"/>
      <c r="X2240" s="58"/>
      <c r="Y2240" s="58"/>
      <c r="Z2240" s="58"/>
      <c r="AA2240" s="38"/>
      <c r="AB2240" s="38"/>
      <c r="AC2240" s="58"/>
      <c r="AD2240" s="58"/>
      <c r="AE2240" s="58"/>
      <c r="AF2240" s="58"/>
      <c r="AG2240" s="58"/>
      <c r="AH2240" s="58"/>
      <c r="AI2240" s="58"/>
      <c r="AJ2240" s="58"/>
      <c r="AK2240" s="58"/>
      <c r="AL2240" s="58"/>
      <c r="AM2240" s="58"/>
      <c r="AN2240" s="58"/>
      <c r="AO2240" s="58"/>
      <c r="AP2240" s="58"/>
      <c r="AQ2240" s="58"/>
      <c r="AR2240" s="58"/>
      <c r="AS2240" s="58"/>
      <c r="AT2240" s="58"/>
      <c r="AU2240" s="58"/>
      <c r="AV2240" s="58"/>
      <c r="AW2240" s="58"/>
    </row>
    <row r="2241" spans="2:49">
      <c r="B2241" s="58"/>
      <c r="C2241" s="58"/>
      <c r="D2241" s="58"/>
      <c r="E2241" s="58"/>
      <c r="F2241" s="58"/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  <c r="Q2241" s="58"/>
      <c r="R2241" s="58"/>
      <c r="S2241" s="58"/>
      <c r="T2241" s="58"/>
      <c r="U2241" s="58"/>
      <c r="V2241" s="58"/>
      <c r="W2241" s="58"/>
      <c r="X2241" s="58"/>
      <c r="Y2241" s="58"/>
      <c r="Z2241" s="58"/>
      <c r="AA2241" s="38"/>
      <c r="AB2241" s="38"/>
      <c r="AC2241" s="58"/>
      <c r="AD2241" s="58"/>
      <c r="AE2241" s="58"/>
      <c r="AF2241" s="58"/>
      <c r="AG2241" s="58"/>
      <c r="AH2241" s="58"/>
      <c r="AI2241" s="58"/>
      <c r="AJ2241" s="58"/>
      <c r="AK2241" s="58"/>
      <c r="AL2241" s="58"/>
      <c r="AM2241" s="58"/>
      <c r="AN2241" s="58"/>
      <c r="AO2241" s="58"/>
      <c r="AP2241" s="58"/>
      <c r="AQ2241" s="58"/>
      <c r="AR2241" s="58"/>
      <c r="AS2241" s="58"/>
      <c r="AT2241" s="58"/>
      <c r="AU2241" s="58"/>
      <c r="AV2241" s="58"/>
      <c r="AW2241" s="58"/>
    </row>
    <row r="2242" spans="2:49">
      <c r="B2242" s="58"/>
      <c r="C2242" s="58"/>
      <c r="D2242" s="58"/>
      <c r="E2242" s="58"/>
      <c r="F2242" s="58"/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  <c r="Q2242" s="58"/>
      <c r="R2242" s="58"/>
      <c r="S2242" s="58"/>
      <c r="T2242" s="58"/>
      <c r="U2242" s="58"/>
      <c r="V2242" s="58"/>
      <c r="W2242" s="58"/>
      <c r="X2242" s="58"/>
      <c r="Y2242" s="58"/>
      <c r="Z2242" s="58"/>
      <c r="AA2242" s="38"/>
      <c r="AB2242" s="38"/>
      <c r="AC2242" s="58"/>
      <c r="AD2242" s="58"/>
      <c r="AE2242" s="58"/>
      <c r="AF2242" s="58"/>
      <c r="AG2242" s="58"/>
      <c r="AH2242" s="58"/>
      <c r="AI2242" s="58"/>
      <c r="AJ2242" s="58"/>
      <c r="AK2242" s="58"/>
      <c r="AL2242" s="58"/>
      <c r="AM2242" s="58"/>
      <c r="AN2242" s="58"/>
      <c r="AO2242" s="58"/>
      <c r="AP2242" s="58"/>
      <c r="AQ2242" s="58"/>
      <c r="AR2242" s="58"/>
      <c r="AS2242" s="58"/>
      <c r="AT2242" s="58"/>
      <c r="AU2242" s="58"/>
      <c r="AV2242" s="58"/>
      <c r="AW2242" s="58"/>
    </row>
    <row r="2243" spans="2:49">
      <c r="B2243" s="58"/>
      <c r="C2243" s="58"/>
      <c r="D2243" s="58"/>
      <c r="E2243" s="58"/>
      <c r="F2243" s="58"/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  <c r="Q2243" s="58"/>
      <c r="R2243" s="58"/>
      <c r="S2243" s="58"/>
      <c r="T2243" s="58"/>
      <c r="U2243" s="58"/>
      <c r="V2243" s="58"/>
      <c r="W2243" s="58"/>
      <c r="X2243" s="58"/>
      <c r="Y2243" s="58"/>
      <c r="Z2243" s="58"/>
      <c r="AA2243" s="38"/>
      <c r="AB2243" s="38"/>
      <c r="AC2243" s="58"/>
      <c r="AD2243" s="58"/>
      <c r="AE2243" s="58"/>
      <c r="AF2243" s="58"/>
      <c r="AG2243" s="58"/>
      <c r="AH2243" s="58"/>
      <c r="AI2243" s="58"/>
      <c r="AJ2243" s="58"/>
      <c r="AK2243" s="58"/>
      <c r="AL2243" s="58"/>
      <c r="AM2243" s="58"/>
      <c r="AN2243" s="58"/>
      <c r="AO2243" s="58"/>
      <c r="AP2243" s="58"/>
      <c r="AQ2243" s="58"/>
      <c r="AR2243" s="58"/>
      <c r="AS2243" s="58"/>
      <c r="AT2243" s="58"/>
      <c r="AU2243" s="58"/>
      <c r="AV2243" s="58"/>
      <c r="AW2243" s="58"/>
    </row>
    <row r="2244" spans="2:49">
      <c r="B2244" s="58"/>
      <c r="C2244" s="58"/>
      <c r="D2244" s="58"/>
      <c r="E2244" s="58"/>
      <c r="F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  <c r="Q2244" s="58"/>
      <c r="R2244" s="58"/>
      <c r="S2244" s="58"/>
      <c r="T2244" s="58"/>
      <c r="U2244" s="58"/>
      <c r="V2244" s="58"/>
      <c r="W2244" s="58"/>
      <c r="X2244" s="58"/>
      <c r="Y2244" s="58"/>
      <c r="Z2244" s="58"/>
      <c r="AA2244" s="38"/>
      <c r="AB2244" s="38"/>
      <c r="AC2244" s="58"/>
      <c r="AD2244" s="58"/>
      <c r="AE2244" s="58"/>
      <c r="AF2244" s="58"/>
      <c r="AG2244" s="58"/>
      <c r="AH2244" s="58"/>
      <c r="AI2244" s="58"/>
      <c r="AJ2244" s="58"/>
      <c r="AK2244" s="58"/>
      <c r="AL2244" s="58"/>
      <c r="AM2244" s="58"/>
      <c r="AN2244" s="58"/>
      <c r="AO2244" s="58"/>
      <c r="AP2244" s="58"/>
      <c r="AQ2244" s="58"/>
      <c r="AR2244" s="58"/>
      <c r="AS2244" s="58"/>
      <c r="AT2244" s="58"/>
      <c r="AU2244" s="58"/>
      <c r="AV2244" s="58"/>
      <c r="AW2244" s="58"/>
    </row>
    <row r="2245" spans="2:49">
      <c r="B2245" s="58"/>
      <c r="C2245" s="58"/>
      <c r="D2245" s="58"/>
      <c r="E2245" s="58"/>
      <c r="F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  <c r="Q2245" s="58"/>
      <c r="R2245" s="58"/>
      <c r="S2245" s="58"/>
      <c r="T2245" s="58"/>
      <c r="U2245" s="58"/>
      <c r="V2245" s="58"/>
      <c r="W2245" s="58"/>
      <c r="X2245" s="58"/>
      <c r="Y2245" s="58"/>
      <c r="Z2245" s="58"/>
      <c r="AA2245" s="38"/>
      <c r="AB2245" s="38"/>
      <c r="AC2245" s="58"/>
      <c r="AD2245" s="58"/>
      <c r="AE2245" s="58"/>
      <c r="AF2245" s="58"/>
      <c r="AG2245" s="58"/>
      <c r="AH2245" s="58"/>
      <c r="AI2245" s="58"/>
      <c r="AJ2245" s="58"/>
      <c r="AK2245" s="58"/>
      <c r="AL2245" s="58"/>
      <c r="AM2245" s="58"/>
      <c r="AN2245" s="58"/>
      <c r="AO2245" s="58"/>
      <c r="AP2245" s="58"/>
      <c r="AQ2245" s="58"/>
      <c r="AR2245" s="58"/>
      <c r="AS2245" s="58"/>
      <c r="AT2245" s="58"/>
      <c r="AU2245" s="58"/>
      <c r="AV2245" s="58"/>
      <c r="AW2245" s="58"/>
    </row>
    <row r="2246" spans="2:49">
      <c r="B2246" s="58"/>
      <c r="C2246" s="58"/>
      <c r="D2246" s="58"/>
      <c r="E2246" s="58"/>
      <c r="F2246" s="58"/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  <c r="Q2246" s="58"/>
      <c r="R2246" s="58"/>
      <c r="S2246" s="58"/>
      <c r="T2246" s="58"/>
      <c r="U2246" s="58"/>
      <c r="V2246" s="58"/>
      <c r="W2246" s="58"/>
      <c r="X2246" s="58"/>
      <c r="Y2246" s="58"/>
      <c r="Z2246" s="58"/>
      <c r="AA2246" s="38"/>
      <c r="AB2246" s="38"/>
      <c r="AC2246" s="58"/>
      <c r="AD2246" s="58"/>
      <c r="AE2246" s="58"/>
      <c r="AF2246" s="58"/>
      <c r="AG2246" s="58"/>
      <c r="AH2246" s="58"/>
      <c r="AI2246" s="58"/>
      <c r="AJ2246" s="58"/>
      <c r="AK2246" s="58"/>
      <c r="AL2246" s="58"/>
      <c r="AM2246" s="58"/>
      <c r="AN2246" s="58"/>
      <c r="AO2246" s="58"/>
      <c r="AP2246" s="58"/>
      <c r="AQ2246" s="58"/>
      <c r="AR2246" s="58"/>
      <c r="AS2246" s="58"/>
      <c r="AT2246" s="58"/>
      <c r="AU2246" s="58"/>
      <c r="AV2246" s="58"/>
      <c r="AW2246" s="58"/>
    </row>
    <row r="2247" spans="2:49">
      <c r="B2247" s="58"/>
      <c r="C2247" s="58"/>
      <c r="D2247" s="58"/>
      <c r="E2247" s="58"/>
      <c r="F2247" s="58"/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  <c r="Q2247" s="58"/>
      <c r="R2247" s="58"/>
      <c r="S2247" s="58"/>
      <c r="T2247" s="58"/>
      <c r="U2247" s="58"/>
      <c r="V2247" s="58"/>
      <c r="W2247" s="58"/>
      <c r="X2247" s="58"/>
      <c r="Y2247" s="58"/>
      <c r="Z2247" s="58"/>
      <c r="AA2247" s="38"/>
      <c r="AB2247" s="38"/>
      <c r="AC2247" s="58"/>
      <c r="AD2247" s="58"/>
      <c r="AE2247" s="58"/>
      <c r="AF2247" s="58"/>
      <c r="AG2247" s="58"/>
      <c r="AH2247" s="58"/>
      <c r="AI2247" s="58"/>
      <c r="AJ2247" s="58"/>
      <c r="AK2247" s="58"/>
      <c r="AL2247" s="58"/>
      <c r="AM2247" s="58"/>
      <c r="AN2247" s="58"/>
      <c r="AO2247" s="58"/>
      <c r="AP2247" s="58"/>
      <c r="AQ2247" s="58"/>
      <c r="AR2247" s="58"/>
      <c r="AS2247" s="58"/>
      <c r="AT2247" s="58"/>
      <c r="AU2247" s="58"/>
      <c r="AV2247" s="58"/>
      <c r="AW2247" s="58"/>
    </row>
    <row r="2248" spans="2:49">
      <c r="B2248" s="58"/>
      <c r="C2248" s="58"/>
      <c r="D2248" s="58"/>
      <c r="E2248" s="58"/>
      <c r="F2248" s="58"/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  <c r="Q2248" s="58"/>
      <c r="R2248" s="58"/>
      <c r="S2248" s="58"/>
      <c r="T2248" s="58"/>
      <c r="U2248" s="58"/>
      <c r="V2248" s="58"/>
      <c r="W2248" s="58"/>
      <c r="X2248" s="58"/>
      <c r="Y2248" s="58"/>
      <c r="Z2248" s="58"/>
      <c r="AA2248" s="38"/>
      <c r="AB2248" s="38"/>
      <c r="AC2248" s="58"/>
      <c r="AD2248" s="58"/>
      <c r="AE2248" s="58"/>
      <c r="AF2248" s="58"/>
      <c r="AG2248" s="58"/>
      <c r="AH2248" s="58"/>
      <c r="AI2248" s="58"/>
      <c r="AJ2248" s="58"/>
      <c r="AK2248" s="58"/>
      <c r="AL2248" s="58"/>
      <c r="AM2248" s="58"/>
      <c r="AN2248" s="58"/>
      <c r="AO2248" s="58"/>
      <c r="AP2248" s="58"/>
      <c r="AQ2248" s="58"/>
      <c r="AR2248" s="58"/>
      <c r="AS2248" s="58"/>
      <c r="AT2248" s="58"/>
      <c r="AU2248" s="58"/>
      <c r="AV2248" s="58"/>
      <c r="AW2248" s="58"/>
    </row>
    <row r="2249" spans="2:49">
      <c r="B2249" s="58"/>
      <c r="C2249" s="58"/>
      <c r="D2249" s="58"/>
      <c r="E2249" s="58"/>
      <c r="F2249" s="58"/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  <c r="Q2249" s="58"/>
      <c r="R2249" s="58"/>
      <c r="S2249" s="58"/>
      <c r="T2249" s="58"/>
      <c r="U2249" s="58"/>
      <c r="V2249" s="58"/>
      <c r="W2249" s="58"/>
      <c r="X2249" s="58"/>
      <c r="Y2249" s="58"/>
      <c r="Z2249" s="58"/>
      <c r="AA2249" s="38"/>
      <c r="AB2249" s="38"/>
      <c r="AC2249" s="58"/>
      <c r="AD2249" s="58"/>
      <c r="AE2249" s="58"/>
      <c r="AF2249" s="58"/>
      <c r="AG2249" s="58"/>
      <c r="AH2249" s="58"/>
      <c r="AI2249" s="58"/>
      <c r="AJ2249" s="58"/>
      <c r="AK2249" s="58"/>
      <c r="AL2249" s="58"/>
      <c r="AM2249" s="58"/>
      <c r="AN2249" s="58"/>
      <c r="AO2249" s="58"/>
      <c r="AP2249" s="58"/>
      <c r="AQ2249" s="58"/>
      <c r="AR2249" s="58"/>
      <c r="AS2249" s="58"/>
      <c r="AT2249" s="58"/>
      <c r="AU2249" s="58"/>
      <c r="AV2249" s="58"/>
      <c r="AW2249" s="58"/>
    </row>
    <row r="2250" spans="2:49">
      <c r="B2250" s="58"/>
      <c r="C2250" s="58"/>
      <c r="D2250" s="58"/>
      <c r="E2250" s="58"/>
      <c r="F2250" s="58"/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  <c r="Q2250" s="58"/>
      <c r="R2250" s="58"/>
      <c r="S2250" s="58"/>
      <c r="T2250" s="58"/>
      <c r="U2250" s="58"/>
      <c r="V2250" s="58"/>
      <c r="W2250" s="58"/>
      <c r="X2250" s="58"/>
      <c r="Y2250" s="58"/>
      <c r="Z2250" s="58"/>
      <c r="AA2250" s="38"/>
      <c r="AB2250" s="38"/>
      <c r="AC2250" s="58"/>
      <c r="AD2250" s="58"/>
      <c r="AE2250" s="58"/>
      <c r="AF2250" s="58"/>
      <c r="AG2250" s="58"/>
      <c r="AH2250" s="58"/>
      <c r="AI2250" s="58"/>
      <c r="AJ2250" s="58"/>
      <c r="AK2250" s="58"/>
      <c r="AL2250" s="58"/>
      <c r="AM2250" s="58"/>
      <c r="AN2250" s="58"/>
      <c r="AO2250" s="58"/>
      <c r="AP2250" s="58"/>
      <c r="AQ2250" s="58"/>
      <c r="AR2250" s="58"/>
      <c r="AS2250" s="58"/>
      <c r="AT2250" s="58"/>
      <c r="AU2250" s="58"/>
      <c r="AV2250" s="58"/>
      <c r="AW2250" s="58"/>
    </row>
    <row r="2251" spans="2:49">
      <c r="B2251" s="58"/>
      <c r="C2251" s="58"/>
      <c r="D2251" s="58"/>
      <c r="E2251" s="58"/>
      <c r="F2251" s="58"/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  <c r="Q2251" s="58"/>
      <c r="R2251" s="58"/>
      <c r="S2251" s="58"/>
      <c r="T2251" s="58"/>
      <c r="U2251" s="58"/>
      <c r="V2251" s="58"/>
      <c r="W2251" s="58"/>
      <c r="X2251" s="58"/>
      <c r="Y2251" s="58"/>
      <c r="Z2251" s="58"/>
      <c r="AA2251" s="38"/>
      <c r="AB2251" s="38"/>
      <c r="AC2251" s="58"/>
      <c r="AD2251" s="58"/>
      <c r="AE2251" s="58"/>
      <c r="AF2251" s="58"/>
      <c r="AG2251" s="58"/>
      <c r="AH2251" s="58"/>
      <c r="AI2251" s="58"/>
      <c r="AJ2251" s="58"/>
      <c r="AK2251" s="58"/>
      <c r="AL2251" s="58"/>
      <c r="AM2251" s="58"/>
      <c r="AN2251" s="58"/>
      <c r="AO2251" s="58"/>
      <c r="AP2251" s="58"/>
      <c r="AQ2251" s="58"/>
      <c r="AR2251" s="58"/>
      <c r="AS2251" s="58"/>
      <c r="AT2251" s="58"/>
      <c r="AU2251" s="58"/>
      <c r="AV2251" s="58"/>
      <c r="AW2251" s="58"/>
    </row>
    <row r="2252" spans="2:49">
      <c r="B2252" s="58"/>
      <c r="C2252" s="58"/>
      <c r="D2252" s="58"/>
      <c r="E2252" s="58"/>
      <c r="F2252" s="58"/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  <c r="Q2252" s="58"/>
      <c r="R2252" s="58"/>
      <c r="S2252" s="58"/>
      <c r="T2252" s="58"/>
      <c r="U2252" s="58"/>
      <c r="V2252" s="58"/>
      <c r="W2252" s="58"/>
      <c r="X2252" s="58"/>
      <c r="Y2252" s="58"/>
      <c r="Z2252" s="58"/>
      <c r="AA2252" s="38"/>
      <c r="AB2252" s="38"/>
      <c r="AC2252" s="58"/>
      <c r="AD2252" s="58"/>
      <c r="AE2252" s="58"/>
      <c r="AF2252" s="58"/>
      <c r="AG2252" s="58"/>
      <c r="AH2252" s="58"/>
      <c r="AI2252" s="58"/>
      <c r="AJ2252" s="58"/>
      <c r="AK2252" s="58"/>
      <c r="AL2252" s="58"/>
      <c r="AM2252" s="58"/>
      <c r="AN2252" s="58"/>
      <c r="AO2252" s="58"/>
      <c r="AP2252" s="58"/>
      <c r="AQ2252" s="58"/>
      <c r="AR2252" s="58"/>
      <c r="AS2252" s="58"/>
      <c r="AT2252" s="58"/>
      <c r="AU2252" s="58"/>
      <c r="AV2252" s="58"/>
      <c r="AW2252" s="58"/>
    </row>
    <row r="2253" spans="2:49">
      <c r="B2253" s="58"/>
      <c r="C2253" s="58"/>
      <c r="D2253" s="58"/>
      <c r="E2253" s="58"/>
      <c r="F2253" s="58"/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  <c r="Q2253" s="58"/>
      <c r="R2253" s="58"/>
      <c r="S2253" s="58"/>
      <c r="T2253" s="58"/>
      <c r="U2253" s="58"/>
      <c r="V2253" s="58"/>
      <c r="W2253" s="58"/>
      <c r="X2253" s="58"/>
      <c r="Y2253" s="58"/>
      <c r="Z2253" s="58"/>
      <c r="AA2253" s="38"/>
      <c r="AB2253" s="38"/>
      <c r="AC2253" s="58"/>
      <c r="AD2253" s="58"/>
      <c r="AE2253" s="58"/>
      <c r="AF2253" s="58"/>
      <c r="AG2253" s="58"/>
      <c r="AH2253" s="58"/>
      <c r="AI2253" s="58"/>
      <c r="AJ2253" s="58"/>
      <c r="AK2253" s="58"/>
      <c r="AL2253" s="58"/>
      <c r="AM2253" s="58"/>
      <c r="AN2253" s="58"/>
      <c r="AO2253" s="58"/>
      <c r="AP2253" s="58"/>
      <c r="AQ2253" s="58"/>
      <c r="AR2253" s="58"/>
      <c r="AS2253" s="58"/>
      <c r="AT2253" s="58"/>
      <c r="AU2253" s="58"/>
      <c r="AV2253" s="58"/>
      <c r="AW2253" s="58"/>
    </row>
    <row r="2254" spans="2:49">
      <c r="B2254" s="58"/>
      <c r="C2254" s="58"/>
      <c r="D2254" s="58"/>
      <c r="E2254" s="58"/>
      <c r="F2254" s="58"/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  <c r="Q2254" s="58"/>
      <c r="R2254" s="58"/>
      <c r="S2254" s="58"/>
      <c r="T2254" s="58"/>
      <c r="U2254" s="58"/>
      <c r="V2254" s="58"/>
      <c r="W2254" s="58"/>
      <c r="X2254" s="58"/>
      <c r="Y2254" s="58"/>
      <c r="Z2254" s="58"/>
      <c r="AA2254" s="38"/>
      <c r="AB2254" s="38"/>
      <c r="AC2254" s="58"/>
      <c r="AD2254" s="58"/>
      <c r="AE2254" s="58"/>
      <c r="AF2254" s="58"/>
      <c r="AG2254" s="58"/>
      <c r="AH2254" s="58"/>
      <c r="AI2254" s="58"/>
      <c r="AJ2254" s="58"/>
      <c r="AK2254" s="58"/>
      <c r="AL2254" s="58"/>
      <c r="AM2254" s="58"/>
      <c r="AN2254" s="58"/>
      <c r="AO2254" s="58"/>
      <c r="AP2254" s="58"/>
      <c r="AQ2254" s="58"/>
      <c r="AR2254" s="58"/>
      <c r="AS2254" s="58"/>
      <c r="AT2254" s="58"/>
      <c r="AU2254" s="58"/>
      <c r="AV2254" s="58"/>
      <c r="AW2254" s="58"/>
    </row>
    <row r="2255" spans="2:49">
      <c r="B2255" s="58"/>
      <c r="C2255" s="58"/>
      <c r="D2255" s="58"/>
      <c r="E2255" s="58"/>
      <c r="F2255" s="58"/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  <c r="Q2255" s="58"/>
      <c r="R2255" s="58"/>
      <c r="S2255" s="58"/>
      <c r="T2255" s="58"/>
      <c r="U2255" s="58"/>
      <c r="V2255" s="58"/>
      <c r="W2255" s="58"/>
      <c r="X2255" s="58"/>
      <c r="Y2255" s="58"/>
      <c r="Z2255" s="58"/>
      <c r="AA2255" s="38"/>
      <c r="AB2255" s="38"/>
      <c r="AC2255" s="58"/>
      <c r="AD2255" s="58"/>
      <c r="AE2255" s="58"/>
      <c r="AF2255" s="58"/>
      <c r="AG2255" s="58"/>
      <c r="AH2255" s="58"/>
      <c r="AI2255" s="58"/>
      <c r="AJ2255" s="58"/>
      <c r="AK2255" s="58"/>
      <c r="AL2255" s="58"/>
      <c r="AM2255" s="58"/>
      <c r="AN2255" s="58"/>
      <c r="AO2255" s="58"/>
      <c r="AP2255" s="58"/>
      <c r="AQ2255" s="58"/>
      <c r="AR2255" s="58"/>
      <c r="AS2255" s="58"/>
      <c r="AT2255" s="58"/>
      <c r="AU2255" s="58"/>
      <c r="AV2255" s="58"/>
      <c r="AW2255" s="58"/>
    </row>
    <row r="2256" spans="2:49">
      <c r="B2256" s="58"/>
      <c r="C2256" s="58"/>
      <c r="D2256" s="58"/>
      <c r="E2256" s="58"/>
      <c r="F2256" s="58"/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  <c r="Q2256" s="58"/>
      <c r="R2256" s="58"/>
      <c r="S2256" s="58"/>
      <c r="T2256" s="58"/>
      <c r="U2256" s="58"/>
      <c r="V2256" s="58"/>
      <c r="W2256" s="58"/>
      <c r="X2256" s="58"/>
      <c r="Y2256" s="58"/>
      <c r="Z2256" s="58"/>
      <c r="AA2256" s="38"/>
      <c r="AB2256" s="38"/>
      <c r="AC2256" s="58"/>
      <c r="AD2256" s="58"/>
      <c r="AE2256" s="58"/>
      <c r="AF2256" s="58"/>
      <c r="AG2256" s="58"/>
      <c r="AH2256" s="58"/>
      <c r="AI2256" s="58"/>
      <c r="AJ2256" s="58"/>
      <c r="AK2256" s="58"/>
      <c r="AL2256" s="58"/>
      <c r="AM2256" s="58"/>
      <c r="AN2256" s="58"/>
      <c r="AO2256" s="58"/>
      <c r="AP2256" s="58"/>
      <c r="AQ2256" s="58"/>
      <c r="AR2256" s="58"/>
      <c r="AS2256" s="58"/>
      <c r="AT2256" s="58"/>
      <c r="AU2256" s="58"/>
      <c r="AV2256" s="58"/>
      <c r="AW2256" s="58"/>
    </row>
    <row r="2257" spans="2:49">
      <c r="B2257" s="58"/>
      <c r="C2257" s="58"/>
      <c r="D2257" s="58"/>
      <c r="E2257" s="58"/>
      <c r="F2257" s="58"/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  <c r="Q2257" s="58"/>
      <c r="R2257" s="58"/>
      <c r="S2257" s="58"/>
      <c r="T2257" s="58"/>
      <c r="U2257" s="58"/>
      <c r="V2257" s="58"/>
      <c r="W2257" s="58"/>
      <c r="X2257" s="58"/>
      <c r="Y2257" s="58"/>
      <c r="Z2257" s="58"/>
      <c r="AA2257" s="38"/>
      <c r="AB2257" s="38"/>
      <c r="AC2257" s="58"/>
      <c r="AD2257" s="58"/>
      <c r="AE2257" s="58"/>
      <c r="AF2257" s="58"/>
      <c r="AG2257" s="58"/>
      <c r="AH2257" s="58"/>
      <c r="AI2257" s="58"/>
      <c r="AJ2257" s="58"/>
      <c r="AK2257" s="58"/>
      <c r="AL2257" s="58"/>
      <c r="AM2257" s="58"/>
      <c r="AN2257" s="58"/>
      <c r="AO2257" s="58"/>
      <c r="AP2257" s="58"/>
      <c r="AQ2257" s="58"/>
      <c r="AR2257" s="58"/>
      <c r="AS2257" s="58"/>
      <c r="AT2257" s="58"/>
      <c r="AU2257" s="58"/>
      <c r="AV2257" s="58"/>
      <c r="AW2257" s="58"/>
    </row>
    <row r="2258" spans="2:49">
      <c r="B2258" s="58"/>
      <c r="C2258" s="58"/>
      <c r="D2258" s="58"/>
      <c r="E2258" s="58"/>
      <c r="F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  <c r="Q2258" s="58"/>
      <c r="R2258" s="58"/>
      <c r="S2258" s="58"/>
      <c r="T2258" s="58"/>
      <c r="U2258" s="58"/>
      <c r="V2258" s="58"/>
      <c r="W2258" s="58"/>
      <c r="X2258" s="58"/>
      <c r="Y2258" s="58"/>
      <c r="Z2258" s="58"/>
      <c r="AA2258" s="38"/>
      <c r="AB2258" s="38"/>
      <c r="AC2258" s="58"/>
      <c r="AD2258" s="58"/>
      <c r="AE2258" s="58"/>
      <c r="AF2258" s="58"/>
      <c r="AG2258" s="58"/>
      <c r="AH2258" s="58"/>
      <c r="AI2258" s="58"/>
      <c r="AJ2258" s="58"/>
      <c r="AK2258" s="58"/>
      <c r="AL2258" s="58"/>
      <c r="AM2258" s="58"/>
      <c r="AN2258" s="58"/>
      <c r="AO2258" s="58"/>
      <c r="AP2258" s="58"/>
      <c r="AQ2258" s="58"/>
      <c r="AR2258" s="58"/>
      <c r="AS2258" s="58"/>
      <c r="AT2258" s="58"/>
      <c r="AU2258" s="58"/>
      <c r="AV2258" s="58"/>
      <c r="AW2258" s="58"/>
    </row>
    <row r="2259" spans="2:49">
      <c r="B2259" s="58"/>
      <c r="C2259" s="58"/>
      <c r="D2259" s="58"/>
      <c r="E2259" s="58"/>
      <c r="F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  <c r="Q2259" s="58"/>
      <c r="R2259" s="58"/>
      <c r="S2259" s="58"/>
      <c r="T2259" s="58"/>
      <c r="U2259" s="58"/>
      <c r="V2259" s="58"/>
      <c r="W2259" s="58"/>
      <c r="X2259" s="58"/>
      <c r="Y2259" s="58"/>
      <c r="Z2259" s="58"/>
      <c r="AA2259" s="38"/>
      <c r="AB2259" s="38"/>
      <c r="AC2259" s="58"/>
      <c r="AD2259" s="58"/>
      <c r="AE2259" s="58"/>
      <c r="AF2259" s="58"/>
      <c r="AG2259" s="58"/>
      <c r="AH2259" s="58"/>
      <c r="AI2259" s="58"/>
      <c r="AJ2259" s="58"/>
      <c r="AK2259" s="58"/>
      <c r="AL2259" s="58"/>
      <c r="AM2259" s="58"/>
      <c r="AN2259" s="58"/>
      <c r="AO2259" s="58"/>
      <c r="AP2259" s="58"/>
      <c r="AQ2259" s="58"/>
      <c r="AR2259" s="58"/>
      <c r="AS2259" s="58"/>
      <c r="AT2259" s="58"/>
      <c r="AU2259" s="58"/>
      <c r="AV2259" s="58"/>
      <c r="AW2259" s="58"/>
    </row>
    <row r="2260" spans="2:49">
      <c r="B2260" s="58"/>
      <c r="C2260" s="58"/>
      <c r="D2260" s="58"/>
      <c r="E2260" s="58"/>
      <c r="F2260" s="58"/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  <c r="Q2260" s="58"/>
      <c r="R2260" s="58"/>
      <c r="S2260" s="58"/>
      <c r="T2260" s="58"/>
      <c r="U2260" s="58"/>
      <c r="V2260" s="58"/>
      <c r="W2260" s="58"/>
      <c r="X2260" s="58"/>
      <c r="Y2260" s="58"/>
      <c r="Z2260" s="58"/>
      <c r="AA2260" s="38"/>
      <c r="AB2260" s="38"/>
      <c r="AC2260" s="58"/>
      <c r="AD2260" s="58"/>
      <c r="AE2260" s="58"/>
      <c r="AF2260" s="58"/>
      <c r="AG2260" s="58"/>
      <c r="AH2260" s="58"/>
      <c r="AI2260" s="58"/>
      <c r="AJ2260" s="58"/>
      <c r="AK2260" s="58"/>
      <c r="AL2260" s="58"/>
      <c r="AM2260" s="58"/>
      <c r="AN2260" s="58"/>
      <c r="AO2260" s="58"/>
      <c r="AP2260" s="58"/>
      <c r="AQ2260" s="58"/>
      <c r="AR2260" s="58"/>
      <c r="AS2260" s="58"/>
      <c r="AT2260" s="58"/>
      <c r="AU2260" s="58"/>
      <c r="AV2260" s="58"/>
      <c r="AW2260" s="58"/>
    </row>
    <row r="2261" spans="2:49">
      <c r="B2261" s="58"/>
      <c r="C2261" s="58"/>
      <c r="D2261" s="58"/>
      <c r="E2261" s="58"/>
      <c r="F2261" s="58"/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  <c r="Q2261" s="58"/>
      <c r="R2261" s="58"/>
      <c r="S2261" s="58"/>
      <c r="T2261" s="58"/>
      <c r="U2261" s="58"/>
      <c r="V2261" s="58"/>
      <c r="W2261" s="58"/>
      <c r="X2261" s="58"/>
      <c r="Y2261" s="58"/>
      <c r="Z2261" s="58"/>
      <c r="AA2261" s="38"/>
      <c r="AB2261" s="38"/>
      <c r="AC2261" s="58"/>
      <c r="AD2261" s="58"/>
      <c r="AE2261" s="58"/>
      <c r="AF2261" s="58"/>
      <c r="AG2261" s="58"/>
      <c r="AH2261" s="58"/>
      <c r="AI2261" s="58"/>
      <c r="AJ2261" s="58"/>
      <c r="AK2261" s="58"/>
      <c r="AL2261" s="58"/>
      <c r="AM2261" s="58"/>
      <c r="AN2261" s="58"/>
      <c r="AO2261" s="58"/>
      <c r="AP2261" s="58"/>
      <c r="AQ2261" s="58"/>
      <c r="AR2261" s="58"/>
      <c r="AS2261" s="58"/>
      <c r="AT2261" s="58"/>
      <c r="AU2261" s="58"/>
      <c r="AV2261" s="58"/>
      <c r="AW2261" s="58"/>
    </row>
    <row r="2262" spans="2:49">
      <c r="B2262" s="58"/>
      <c r="C2262" s="58"/>
      <c r="D2262" s="58"/>
      <c r="E2262" s="58"/>
      <c r="F2262" s="58"/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  <c r="Q2262" s="58"/>
      <c r="R2262" s="58"/>
      <c r="S2262" s="58"/>
      <c r="T2262" s="58"/>
      <c r="U2262" s="58"/>
      <c r="V2262" s="58"/>
      <c r="W2262" s="58"/>
      <c r="X2262" s="58"/>
      <c r="Y2262" s="58"/>
      <c r="Z2262" s="58"/>
      <c r="AA2262" s="38"/>
      <c r="AB2262" s="38"/>
      <c r="AC2262" s="58"/>
      <c r="AD2262" s="58"/>
      <c r="AE2262" s="58"/>
      <c r="AF2262" s="58"/>
      <c r="AG2262" s="58"/>
      <c r="AH2262" s="58"/>
      <c r="AI2262" s="58"/>
      <c r="AJ2262" s="58"/>
      <c r="AK2262" s="58"/>
      <c r="AL2262" s="58"/>
      <c r="AM2262" s="58"/>
      <c r="AN2262" s="58"/>
      <c r="AO2262" s="58"/>
      <c r="AP2262" s="58"/>
      <c r="AQ2262" s="58"/>
      <c r="AR2262" s="58"/>
      <c r="AS2262" s="58"/>
      <c r="AT2262" s="58"/>
      <c r="AU2262" s="58"/>
      <c r="AV2262" s="58"/>
      <c r="AW2262" s="58"/>
    </row>
    <row r="2263" spans="2:49">
      <c r="B2263" s="58"/>
      <c r="C2263" s="58"/>
      <c r="D2263" s="58"/>
      <c r="E2263" s="58"/>
      <c r="F2263" s="58"/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  <c r="Q2263" s="58"/>
      <c r="R2263" s="58"/>
      <c r="S2263" s="58"/>
      <c r="T2263" s="58"/>
      <c r="U2263" s="58"/>
      <c r="V2263" s="58"/>
      <c r="W2263" s="58"/>
      <c r="X2263" s="58"/>
      <c r="Y2263" s="58"/>
      <c r="Z2263" s="58"/>
      <c r="AA2263" s="38"/>
      <c r="AB2263" s="38"/>
      <c r="AC2263" s="58"/>
      <c r="AD2263" s="58"/>
      <c r="AE2263" s="58"/>
      <c r="AF2263" s="58"/>
      <c r="AG2263" s="58"/>
      <c r="AH2263" s="58"/>
      <c r="AI2263" s="58"/>
      <c r="AJ2263" s="58"/>
      <c r="AK2263" s="58"/>
      <c r="AL2263" s="58"/>
      <c r="AM2263" s="58"/>
      <c r="AN2263" s="58"/>
      <c r="AO2263" s="58"/>
      <c r="AP2263" s="58"/>
      <c r="AQ2263" s="58"/>
      <c r="AR2263" s="58"/>
      <c r="AS2263" s="58"/>
      <c r="AT2263" s="58"/>
      <c r="AU2263" s="58"/>
      <c r="AV2263" s="58"/>
      <c r="AW2263" s="58"/>
    </row>
    <row r="2264" spans="2:49">
      <c r="B2264" s="58"/>
      <c r="C2264" s="58"/>
      <c r="D2264" s="58"/>
      <c r="E2264" s="58"/>
      <c r="F2264" s="58"/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  <c r="Q2264" s="58"/>
      <c r="R2264" s="58"/>
      <c r="S2264" s="58"/>
      <c r="T2264" s="58"/>
      <c r="U2264" s="58"/>
      <c r="V2264" s="58"/>
      <c r="W2264" s="58"/>
      <c r="X2264" s="58"/>
      <c r="Y2264" s="58"/>
      <c r="Z2264" s="58"/>
      <c r="AA2264" s="38"/>
      <c r="AB2264" s="38"/>
      <c r="AC2264" s="58"/>
      <c r="AD2264" s="58"/>
      <c r="AE2264" s="58"/>
      <c r="AF2264" s="58"/>
      <c r="AG2264" s="58"/>
      <c r="AH2264" s="58"/>
      <c r="AI2264" s="58"/>
      <c r="AJ2264" s="58"/>
      <c r="AK2264" s="58"/>
      <c r="AL2264" s="58"/>
      <c r="AM2264" s="58"/>
      <c r="AN2264" s="58"/>
      <c r="AO2264" s="58"/>
      <c r="AP2264" s="58"/>
      <c r="AQ2264" s="58"/>
      <c r="AR2264" s="58"/>
      <c r="AS2264" s="58"/>
      <c r="AT2264" s="58"/>
      <c r="AU2264" s="58"/>
      <c r="AV2264" s="58"/>
      <c r="AW2264" s="58"/>
    </row>
    <row r="2265" spans="2:49">
      <c r="B2265" s="58"/>
      <c r="C2265" s="58"/>
      <c r="D2265" s="58"/>
      <c r="E2265" s="58"/>
      <c r="F2265" s="58"/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  <c r="Q2265" s="58"/>
      <c r="R2265" s="58"/>
      <c r="S2265" s="58"/>
      <c r="T2265" s="58"/>
      <c r="U2265" s="58"/>
      <c r="V2265" s="58"/>
      <c r="W2265" s="58"/>
      <c r="X2265" s="58"/>
      <c r="Y2265" s="58"/>
      <c r="Z2265" s="58"/>
      <c r="AA2265" s="38"/>
      <c r="AB2265" s="38"/>
      <c r="AC2265" s="58"/>
      <c r="AD2265" s="58"/>
      <c r="AE2265" s="58"/>
      <c r="AF2265" s="58"/>
      <c r="AG2265" s="58"/>
      <c r="AH2265" s="58"/>
      <c r="AI2265" s="58"/>
      <c r="AJ2265" s="58"/>
      <c r="AK2265" s="58"/>
      <c r="AL2265" s="58"/>
      <c r="AM2265" s="58"/>
      <c r="AN2265" s="58"/>
      <c r="AO2265" s="58"/>
      <c r="AP2265" s="58"/>
      <c r="AQ2265" s="58"/>
      <c r="AR2265" s="58"/>
      <c r="AS2265" s="58"/>
      <c r="AT2265" s="58"/>
      <c r="AU2265" s="58"/>
      <c r="AV2265" s="58"/>
      <c r="AW2265" s="58"/>
    </row>
    <row r="2266" spans="2:49">
      <c r="B2266" s="58"/>
      <c r="C2266" s="58"/>
      <c r="D2266" s="58"/>
      <c r="E2266" s="58"/>
      <c r="F2266" s="58"/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  <c r="Q2266" s="58"/>
      <c r="R2266" s="58"/>
      <c r="S2266" s="58"/>
      <c r="T2266" s="58"/>
      <c r="U2266" s="58"/>
      <c r="V2266" s="58"/>
      <c r="W2266" s="58"/>
      <c r="X2266" s="58"/>
      <c r="Y2266" s="58"/>
      <c r="Z2266" s="58"/>
      <c r="AA2266" s="38"/>
      <c r="AB2266" s="38"/>
      <c r="AC2266" s="58"/>
      <c r="AD2266" s="58"/>
      <c r="AE2266" s="58"/>
      <c r="AF2266" s="58"/>
      <c r="AG2266" s="58"/>
      <c r="AH2266" s="58"/>
      <c r="AI2266" s="58"/>
      <c r="AJ2266" s="58"/>
      <c r="AK2266" s="58"/>
      <c r="AL2266" s="58"/>
      <c r="AM2266" s="58"/>
      <c r="AN2266" s="58"/>
      <c r="AO2266" s="58"/>
      <c r="AP2266" s="58"/>
      <c r="AQ2266" s="58"/>
      <c r="AR2266" s="58"/>
      <c r="AS2266" s="58"/>
      <c r="AT2266" s="58"/>
      <c r="AU2266" s="58"/>
      <c r="AV2266" s="58"/>
      <c r="AW2266" s="58"/>
    </row>
    <row r="2267" spans="2:49">
      <c r="B2267" s="58"/>
      <c r="C2267" s="58"/>
      <c r="D2267" s="58"/>
      <c r="E2267" s="58"/>
      <c r="F2267" s="58"/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  <c r="Q2267" s="58"/>
      <c r="R2267" s="58"/>
      <c r="S2267" s="58"/>
      <c r="T2267" s="58"/>
      <c r="U2267" s="58"/>
      <c r="V2267" s="58"/>
      <c r="W2267" s="58"/>
      <c r="X2267" s="58"/>
      <c r="Y2267" s="58"/>
      <c r="Z2267" s="58"/>
      <c r="AA2267" s="38"/>
      <c r="AB2267" s="38"/>
      <c r="AC2267" s="58"/>
      <c r="AD2267" s="58"/>
      <c r="AE2267" s="58"/>
      <c r="AF2267" s="58"/>
      <c r="AG2267" s="58"/>
      <c r="AH2267" s="58"/>
      <c r="AI2267" s="58"/>
      <c r="AJ2267" s="58"/>
      <c r="AK2267" s="58"/>
      <c r="AL2267" s="58"/>
      <c r="AM2267" s="58"/>
      <c r="AN2267" s="58"/>
      <c r="AO2267" s="58"/>
      <c r="AP2267" s="58"/>
      <c r="AQ2267" s="58"/>
      <c r="AR2267" s="58"/>
      <c r="AS2267" s="58"/>
      <c r="AT2267" s="58"/>
      <c r="AU2267" s="58"/>
      <c r="AV2267" s="58"/>
      <c r="AW2267" s="58"/>
    </row>
    <row r="2268" spans="2:49">
      <c r="B2268" s="58"/>
      <c r="C2268" s="58"/>
      <c r="D2268" s="58"/>
      <c r="E2268" s="58"/>
      <c r="F2268" s="58"/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  <c r="Q2268" s="58"/>
      <c r="R2268" s="58"/>
      <c r="S2268" s="58"/>
      <c r="T2268" s="58"/>
      <c r="U2268" s="58"/>
      <c r="V2268" s="58"/>
      <c r="W2268" s="58"/>
      <c r="X2268" s="58"/>
      <c r="Y2268" s="58"/>
      <c r="Z2268" s="58"/>
      <c r="AA2268" s="38"/>
      <c r="AB2268" s="38"/>
      <c r="AC2268" s="58"/>
      <c r="AD2268" s="58"/>
      <c r="AE2268" s="58"/>
      <c r="AF2268" s="58"/>
      <c r="AG2268" s="58"/>
      <c r="AH2268" s="58"/>
      <c r="AI2268" s="58"/>
      <c r="AJ2268" s="58"/>
      <c r="AK2268" s="58"/>
      <c r="AL2268" s="58"/>
      <c r="AM2268" s="58"/>
      <c r="AN2268" s="58"/>
      <c r="AO2268" s="58"/>
      <c r="AP2268" s="58"/>
      <c r="AQ2268" s="58"/>
      <c r="AR2268" s="58"/>
      <c r="AS2268" s="58"/>
      <c r="AT2268" s="58"/>
      <c r="AU2268" s="58"/>
      <c r="AV2268" s="58"/>
      <c r="AW2268" s="58"/>
    </row>
    <row r="2269" spans="2:49">
      <c r="B2269" s="58"/>
      <c r="C2269" s="58"/>
      <c r="D2269" s="58"/>
      <c r="E2269" s="58"/>
      <c r="F2269" s="58"/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  <c r="Q2269" s="58"/>
      <c r="R2269" s="58"/>
      <c r="S2269" s="58"/>
      <c r="T2269" s="58"/>
      <c r="U2269" s="58"/>
      <c r="V2269" s="58"/>
      <c r="W2269" s="58"/>
      <c r="X2269" s="58"/>
      <c r="Y2269" s="58"/>
      <c r="Z2269" s="58"/>
      <c r="AA2269" s="38"/>
      <c r="AB2269" s="38"/>
      <c r="AC2269" s="58"/>
      <c r="AD2269" s="58"/>
      <c r="AE2269" s="58"/>
      <c r="AF2269" s="58"/>
      <c r="AG2269" s="58"/>
      <c r="AH2269" s="58"/>
      <c r="AI2269" s="58"/>
      <c r="AJ2269" s="58"/>
      <c r="AK2269" s="58"/>
      <c r="AL2269" s="58"/>
      <c r="AM2269" s="58"/>
      <c r="AN2269" s="58"/>
      <c r="AO2269" s="58"/>
      <c r="AP2269" s="58"/>
      <c r="AQ2269" s="58"/>
      <c r="AR2269" s="58"/>
      <c r="AS2269" s="58"/>
      <c r="AT2269" s="58"/>
      <c r="AU2269" s="58"/>
      <c r="AV2269" s="58"/>
      <c r="AW2269" s="58"/>
    </row>
    <row r="2270" spans="2:49">
      <c r="B2270" s="58"/>
      <c r="C2270" s="58"/>
      <c r="D2270" s="58"/>
      <c r="E2270" s="58"/>
      <c r="F2270" s="58"/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  <c r="Q2270" s="58"/>
      <c r="R2270" s="58"/>
      <c r="S2270" s="58"/>
      <c r="T2270" s="58"/>
      <c r="U2270" s="58"/>
      <c r="V2270" s="58"/>
      <c r="W2270" s="58"/>
      <c r="X2270" s="58"/>
      <c r="Y2270" s="58"/>
      <c r="Z2270" s="58"/>
      <c r="AA2270" s="38"/>
      <c r="AB2270" s="38"/>
      <c r="AC2270" s="58"/>
      <c r="AD2270" s="58"/>
      <c r="AE2270" s="58"/>
      <c r="AF2270" s="58"/>
      <c r="AG2270" s="58"/>
      <c r="AH2270" s="58"/>
      <c r="AI2270" s="58"/>
      <c r="AJ2270" s="58"/>
      <c r="AK2270" s="58"/>
      <c r="AL2270" s="58"/>
      <c r="AM2270" s="58"/>
      <c r="AN2270" s="58"/>
      <c r="AO2270" s="58"/>
      <c r="AP2270" s="58"/>
      <c r="AQ2270" s="58"/>
      <c r="AR2270" s="58"/>
      <c r="AS2270" s="58"/>
      <c r="AT2270" s="58"/>
      <c r="AU2270" s="58"/>
      <c r="AV2270" s="58"/>
      <c r="AW2270" s="58"/>
    </row>
    <row r="2271" spans="2:49">
      <c r="B2271" s="58"/>
      <c r="C2271" s="58"/>
      <c r="D2271" s="58"/>
      <c r="E2271" s="58"/>
      <c r="F2271" s="58"/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  <c r="Q2271" s="58"/>
      <c r="R2271" s="58"/>
      <c r="S2271" s="58"/>
      <c r="T2271" s="58"/>
      <c r="U2271" s="58"/>
      <c r="V2271" s="58"/>
      <c r="W2271" s="58"/>
      <c r="X2271" s="58"/>
      <c r="Y2271" s="58"/>
      <c r="Z2271" s="58"/>
      <c r="AA2271" s="38"/>
      <c r="AB2271" s="38"/>
      <c r="AC2271" s="58"/>
      <c r="AD2271" s="58"/>
      <c r="AE2271" s="58"/>
      <c r="AF2271" s="58"/>
      <c r="AG2271" s="58"/>
      <c r="AH2271" s="58"/>
      <c r="AI2271" s="58"/>
      <c r="AJ2271" s="58"/>
      <c r="AK2271" s="58"/>
      <c r="AL2271" s="58"/>
      <c r="AM2271" s="58"/>
      <c r="AN2271" s="58"/>
      <c r="AO2271" s="58"/>
      <c r="AP2271" s="58"/>
      <c r="AQ2271" s="58"/>
      <c r="AR2271" s="58"/>
      <c r="AS2271" s="58"/>
      <c r="AT2271" s="58"/>
      <c r="AU2271" s="58"/>
      <c r="AV2271" s="58"/>
      <c r="AW2271" s="58"/>
    </row>
    <row r="2272" spans="2:49">
      <c r="B2272" s="58"/>
      <c r="C2272" s="58"/>
      <c r="D2272" s="58"/>
      <c r="E2272" s="58"/>
      <c r="F2272" s="58"/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  <c r="Q2272" s="58"/>
      <c r="R2272" s="58"/>
      <c r="S2272" s="58"/>
      <c r="T2272" s="58"/>
      <c r="U2272" s="58"/>
      <c r="V2272" s="58"/>
      <c r="W2272" s="58"/>
      <c r="X2272" s="58"/>
      <c r="Y2272" s="58"/>
      <c r="Z2272" s="58"/>
      <c r="AA2272" s="38"/>
      <c r="AB2272" s="38"/>
      <c r="AC2272" s="58"/>
      <c r="AD2272" s="58"/>
      <c r="AE2272" s="58"/>
      <c r="AF2272" s="58"/>
      <c r="AG2272" s="58"/>
      <c r="AH2272" s="58"/>
      <c r="AI2272" s="58"/>
      <c r="AJ2272" s="58"/>
      <c r="AK2272" s="58"/>
      <c r="AL2272" s="58"/>
      <c r="AM2272" s="58"/>
      <c r="AN2272" s="58"/>
      <c r="AO2272" s="58"/>
      <c r="AP2272" s="58"/>
      <c r="AQ2272" s="58"/>
      <c r="AR2272" s="58"/>
      <c r="AS2272" s="58"/>
      <c r="AT2272" s="58"/>
      <c r="AU2272" s="58"/>
      <c r="AV2272" s="58"/>
      <c r="AW2272" s="58"/>
    </row>
    <row r="2273" spans="2:49">
      <c r="B2273" s="58"/>
      <c r="C2273" s="58"/>
      <c r="D2273" s="58"/>
      <c r="E2273" s="58"/>
      <c r="F2273" s="58"/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  <c r="Q2273" s="58"/>
      <c r="R2273" s="58"/>
      <c r="S2273" s="58"/>
      <c r="T2273" s="58"/>
      <c r="U2273" s="58"/>
      <c r="V2273" s="58"/>
      <c r="W2273" s="58"/>
      <c r="X2273" s="58"/>
      <c r="Y2273" s="58"/>
      <c r="Z2273" s="58"/>
      <c r="AA2273" s="38"/>
      <c r="AB2273" s="38"/>
      <c r="AC2273" s="58"/>
      <c r="AD2273" s="58"/>
      <c r="AE2273" s="58"/>
      <c r="AF2273" s="58"/>
      <c r="AG2273" s="58"/>
      <c r="AH2273" s="58"/>
      <c r="AI2273" s="58"/>
      <c r="AJ2273" s="58"/>
      <c r="AK2273" s="58"/>
      <c r="AL2273" s="58"/>
      <c r="AM2273" s="58"/>
      <c r="AN2273" s="58"/>
      <c r="AO2273" s="58"/>
      <c r="AP2273" s="58"/>
      <c r="AQ2273" s="58"/>
      <c r="AR2273" s="58"/>
      <c r="AS2273" s="58"/>
      <c r="AT2273" s="58"/>
      <c r="AU2273" s="58"/>
      <c r="AV2273" s="58"/>
      <c r="AW2273" s="58"/>
    </row>
    <row r="2274" spans="2:49">
      <c r="B2274" s="58"/>
      <c r="C2274" s="58"/>
      <c r="D2274" s="58"/>
      <c r="E2274" s="58"/>
      <c r="F2274" s="58"/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  <c r="Q2274" s="58"/>
      <c r="R2274" s="58"/>
      <c r="S2274" s="58"/>
      <c r="T2274" s="58"/>
      <c r="U2274" s="58"/>
      <c r="V2274" s="58"/>
      <c r="W2274" s="58"/>
      <c r="X2274" s="58"/>
      <c r="Y2274" s="58"/>
      <c r="Z2274" s="58"/>
      <c r="AA2274" s="38"/>
      <c r="AB2274" s="38"/>
      <c r="AC2274" s="58"/>
      <c r="AD2274" s="58"/>
      <c r="AE2274" s="58"/>
      <c r="AF2274" s="58"/>
      <c r="AG2274" s="58"/>
      <c r="AH2274" s="58"/>
      <c r="AI2274" s="58"/>
      <c r="AJ2274" s="58"/>
      <c r="AK2274" s="58"/>
      <c r="AL2274" s="58"/>
      <c r="AM2274" s="58"/>
      <c r="AN2274" s="58"/>
      <c r="AO2274" s="58"/>
      <c r="AP2274" s="58"/>
      <c r="AQ2274" s="58"/>
      <c r="AR2274" s="58"/>
      <c r="AS2274" s="58"/>
      <c r="AT2274" s="58"/>
      <c r="AU2274" s="58"/>
      <c r="AV2274" s="58"/>
      <c r="AW2274" s="58"/>
    </row>
    <row r="2275" spans="2:49">
      <c r="B2275" s="58"/>
      <c r="C2275" s="58"/>
      <c r="D2275" s="58"/>
      <c r="E2275" s="58"/>
      <c r="F2275" s="58"/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  <c r="Q2275" s="58"/>
      <c r="R2275" s="58"/>
      <c r="S2275" s="58"/>
      <c r="T2275" s="58"/>
      <c r="U2275" s="58"/>
      <c r="V2275" s="58"/>
      <c r="W2275" s="58"/>
      <c r="X2275" s="58"/>
      <c r="Y2275" s="58"/>
      <c r="Z2275" s="58"/>
      <c r="AA2275" s="38"/>
      <c r="AB2275" s="38"/>
      <c r="AC2275" s="58"/>
      <c r="AD2275" s="58"/>
      <c r="AE2275" s="58"/>
      <c r="AF2275" s="58"/>
      <c r="AG2275" s="58"/>
      <c r="AH2275" s="58"/>
      <c r="AI2275" s="58"/>
      <c r="AJ2275" s="58"/>
      <c r="AK2275" s="58"/>
      <c r="AL2275" s="58"/>
      <c r="AM2275" s="58"/>
      <c r="AN2275" s="58"/>
      <c r="AO2275" s="58"/>
      <c r="AP2275" s="58"/>
      <c r="AQ2275" s="58"/>
      <c r="AR2275" s="58"/>
      <c r="AS2275" s="58"/>
      <c r="AT2275" s="58"/>
      <c r="AU2275" s="58"/>
      <c r="AV2275" s="58"/>
      <c r="AW2275" s="58"/>
    </row>
    <row r="2276" spans="2:49">
      <c r="B2276" s="58"/>
      <c r="C2276" s="58"/>
      <c r="D2276" s="58"/>
      <c r="E2276" s="58"/>
      <c r="F2276" s="58"/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  <c r="Q2276" s="58"/>
      <c r="R2276" s="58"/>
      <c r="S2276" s="58"/>
      <c r="T2276" s="58"/>
      <c r="U2276" s="58"/>
      <c r="V2276" s="58"/>
      <c r="W2276" s="58"/>
      <c r="X2276" s="58"/>
      <c r="Y2276" s="58"/>
      <c r="Z2276" s="58"/>
      <c r="AA2276" s="38"/>
      <c r="AB2276" s="38"/>
      <c r="AC2276" s="58"/>
      <c r="AD2276" s="58"/>
      <c r="AE2276" s="58"/>
      <c r="AF2276" s="58"/>
      <c r="AG2276" s="58"/>
      <c r="AH2276" s="58"/>
      <c r="AI2276" s="58"/>
      <c r="AJ2276" s="58"/>
      <c r="AK2276" s="58"/>
      <c r="AL2276" s="58"/>
      <c r="AM2276" s="58"/>
      <c r="AN2276" s="58"/>
      <c r="AO2276" s="58"/>
      <c r="AP2276" s="58"/>
      <c r="AQ2276" s="58"/>
      <c r="AR2276" s="58"/>
      <c r="AS2276" s="58"/>
      <c r="AT2276" s="58"/>
      <c r="AU2276" s="58"/>
      <c r="AV2276" s="58"/>
      <c r="AW2276" s="58"/>
    </row>
    <row r="2277" spans="2:49">
      <c r="B2277" s="58"/>
      <c r="C2277" s="58"/>
      <c r="D2277" s="58"/>
      <c r="E2277" s="58"/>
      <c r="F2277" s="58"/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  <c r="Q2277" s="58"/>
      <c r="R2277" s="58"/>
      <c r="S2277" s="58"/>
      <c r="T2277" s="58"/>
      <c r="U2277" s="58"/>
      <c r="V2277" s="58"/>
      <c r="W2277" s="58"/>
      <c r="X2277" s="58"/>
      <c r="Y2277" s="58"/>
      <c r="Z2277" s="58"/>
      <c r="AA2277" s="38"/>
      <c r="AB2277" s="38"/>
      <c r="AC2277" s="58"/>
      <c r="AD2277" s="58"/>
      <c r="AE2277" s="58"/>
      <c r="AF2277" s="58"/>
      <c r="AG2277" s="58"/>
      <c r="AH2277" s="58"/>
      <c r="AI2277" s="58"/>
      <c r="AJ2277" s="58"/>
      <c r="AK2277" s="58"/>
      <c r="AL2277" s="58"/>
      <c r="AM2277" s="58"/>
      <c r="AN2277" s="58"/>
      <c r="AO2277" s="58"/>
      <c r="AP2277" s="58"/>
      <c r="AQ2277" s="58"/>
      <c r="AR2277" s="58"/>
      <c r="AS2277" s="58"/>
      <c r="AT2277" s="58"/>
      <c r="AU2277" s="58"/>
      <c r="AV2277" s="58"/>
      <c r="AW2277" s="58"/>
    </row>
    <row r="2278" spans="2:49">
      <c r="B2278" s="58"/>
      <c r="C2278" s="58"/>
      <c r="D2278" s="58"/>
      <c r="E2278" s="58"/>
      <c r="F2278" s="58"/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  <c r="Q2278" s="58"/>
      <c r="R2278" s="58"/>
      <c r="S2278" s="58"/>
      <c r="T2278" s="58"/>
      <c r="U2278" s="58"/>
      <c r="V2278" s="58"/>
      <c r="W2278" s="58"/>
      <c r="X2278" s="58"/>
      <c r="Y2278" s="58"/>
      <c r="Z2278" s="58"/>
      <c r="AA2278" s="38"/>
      <c r="AB2278" s="38"/>
      <c r="AC2278" s="58"/>
      <c r="AD2278" s="58"/>
      <c r="AE2278" s="58"/>
      <c r="AF2278" s="58"/>
      <c r="AG2278" s="58"/>
      <c r="AH2278" s="58"/>
      <c r="AI2278" s="58"/>
      <c r="AJ2278" s="58"/>
      <c r="AK2278" s="58"/>
      <c r="AL2278" s="58"/>
      <c r="AM2278" s="58"/>
      <c r="AN2278" s="58"/>
      <c r="AO2278" s="58"/>
      <c r="AP2278" s="58"/>
      <c r="AQ2278" s="58"/>
      <c r="AR2278" s="58"/>
      <c r="AS2278" s="58"/>
      <c r="AT2278" s="58"/>
      <c r="AU2278" s="58"/>
      <c r="AV2278" s="58"/>
      <c r="AW2278" s="58"/>
    </row>
    <row r="2279" spans="2:49">
      <c r="B2279" s="58"/>
      <c r="C2279" s="58"/>
      <c r="D2279" s="58"/>
      <c r="E2279" s="58"/>
      <c r="F2279" s="58"/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  <c r="Q2279" s="58"/>
      <c r="R2279" s="58"/>
      <c r="S2279" s="58"/>
      <c r="T2279" s="58"/>
      <c r="U2279" s="58"/>
      <c r="V2279" s="58"/>
      <c r="W2279" s="58"/>
      <c r="X2279" s="58"/>
      <c r="Y2279" s="58"/>
      <c r="Z2279" s="58"/>
      <c r="AA2279" s="38"/>
      <c r="AB2279" s="38"/>
      <c r="AC2279" s="58"/>
      <c r="AD2279" s="58"/>
      <c r="AE2279" s="58"/>
      <c r="AF2279" s="58"/>
      <c r="AG2279" s="58"/>
      <c r="AH2279" s="58"/>
      <c r="AI2279" s="58"/>
      <c r="AJ2279" s="58"/>
      <c r="AK2279" s="58"/>
      <c r="AL2279" s="58"/>
      <c r="AM2279" s="58"/>
      <c r="AN2279" s="58"/>
      <c r="AO2279" s="58"/>
      <c r="AP2279" s="58"/>
      <c r="AQ2279" s="58"/>
      <c r="AR2279" s="58"/>
      <c r="AS2279" s="58"/>
      <c r="AT2279" s="58"/>
      <c r="AU2279" s="58"/>
      <c r="AV2279" s="58"/>
      <c r="AW2279" s="58"/>
    </row>
    <row r="2280" spans="2:49">
      <c r="B2280" s="58"/>
      <c r="C2280" s="58"/>
      <c r="D2280" s="58"/>
      <c r="E2280" s="58"/>
      <c r="F2280" s="58"/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  <c r="Q2280" s="58"/>
      <c r="R2280" s="58"/>
      <c r="S2280" s="58"/>
      <c r="T2280" s="58"/>
      <c r="U2280" s="58"/>
      <c r="V2280" s="58"/>
      <c r="W2280" s="58"/>
      <c r="X2280" s="58"/>
      <c r="Y2280" s="58"/>
      <c r="Z2280" s="58"/>
      <c r="AA2280" s="38"/>
      <c r="AB2280" s="38"/>
      <c r="AC2280" s="58"/>
      <c r="AD2280" s="58"/>
      <c r="AE2280" s="58"/>
      <c r="AF2280" s="58"/>
      <c r="AG2280" s="58"/>
      <c r="AH2280" s="58"/>
      <c r="AI2280" s="58"/>
      <c r="AJ2280" s="58"/>
      <c r="AK2280" s="58"/>
      <c r="AL2280" s="58"/>
      <c r="AM2280" s="58"/>
      <c r="AN2280" s="58"/>
      <c r="AO2280" s="58"/>
      <c r="AP2280" s="58"/>
      <c r="AQ2280" s="58"/>
      <c r="AR2280" s="58"/>
      <c r="AS2280" s="58"/>
      <c r="AT2280" s="58"/>
      <c r="AU2280" s="58"/>
      <c r="AV2280" s="58"/>
      <c r="AW2280" s="58"/>
    </row>
    <row r="2281" spans="2:49">
      <c r="B2281" s="58"/>
      <c r="C2281" s="58"/>
      <c r="D2281" s="58"/>
      <c r="E2281" s="58"/>
      <c r="F2281" s="58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  <c r="Q2281" s="58"/>
      <c r="R2281" s="58"/>
      <c r="S2281" s="58"/>
      <c r="T2281" s="58"/>
      <c r="U2281" s="58"/>
      <c r="V2281" s="58"/>
      <c r="W2281" s="58"/>
      <c r="X2281" s="58"/>
      <c r="Y2281" s="58"/>
      <c r="Z2281" s="58"/>
      <c r="AA2281" s="38"/>
      <c r="AB2281" s="38"/>
      <c r="AC2281" s="58"/>
      <c r="AD2281" s="58"/>
      <c r="AE2281" s="58"/>
      <c r="AF2281" s="58"/>
      <c r="AG2281" s="58"/>
      <c r="AH2281" s="58"/>
      <c r="AI2281" s="58"/>
      <c r="AJ2281" s="58"/>
      <c r="AK2281" s="58"/>
      <c r="AL2281" s="58"/>
      <c r="AM2281" s="58"/>
      <c r="AN2281" s="58"/>
      <c r="AO2281" s="58"/>
      <c r="AP2281" s="58"/>
      <c r="AQ2281" s="58"/>
      <c r="AR2281" s="58"/>
      <c r="AS2281" s="58"/>
      <c r="AT2281" s="58"/>
      <c r="AU2281" s="58"/>
      <c r="AV2281" s="58"/>
      <c r="AW2281" s="58"/>
    </row>
    <row r="2282" spans="2:49">
      <c r="B2282" s="58"/>
      <c r="C2282" s="58"/>
      <c r="D2282" s="58"/>
      <c r="E2282" s="58"/>
      <c r="F2282" s="58"/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  <c r="Q2282" s="58"/>
      <c r="R2282" s="58"/>
      <c r="S2282" s="58"/>
      <c r="T2282" s="58"/>
      <c r="U2282" s="58"/>
      <c r="V2282" s="58"/>
      <c r="W2282" s="58"/>
      <c r="X2282" s="58"/>
      <c r="Y2282" s="58"/>
      <c r="Z2282" s="58"/>
      <c r="AA2282" s="38"/>
      <c r="AB2282" s="38"/>
      <c r="AC2282" s="58"/>
      <c r="AD2282" s="58"/>
      <c r="AE2282" s="58"/>
      <c r="AF2282" s="58"/>
      <c r="AG2282" s="58"/>
      <c r="AH2282" s="58"/>
      <c r="AI2282" s="58"/>
      <c r="AJ2282" s="58"/>
      <c r="AK2282" s="58"/>
      <c r="AL2282" s="58"/>
      <c r="AM2282" s="58"/>
      <c r="AN2282" s="58"/>
      <c r="AO2282" s="58"/>
      <c r="AP2282" s="58"/>
      <c r="AQ2282" s="58"/>
      <c r="AR2282" s="58"/>
      <c r="AS2282" s="58"/>
      <c r="AT2282" s="58"/>
      <c r="AU2282" s="58"/>
      <c r="AV2282" s="58"/>
      <c r="AW2282" s="58"/>
    </row>
    <row r="2283" spans="2:49">
      <c r="B2283" s="58"/>
      <c r="C2283" s="58"/>
      <c r="D2283" s="58"/>
      <c r="E2283" s="58"/>
      <c r="F2283" s="58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  <c r="Q2283" s="58"/>
      <c r="R2283" s="58"/>
      <c r="S2283" s="58"/>
      <c r="T2283" s="58"/>
      <c r="U2283" s="58"/>
      <c r="V2283" s="58"/>
      <c r="W2283" s="58"/>
      <c r="X2283" s="58"/>
      <c r="Y2283" s="58"/>
      <c r="Z2283" s="58"/>
      <c r="AA2283" s="38"/>
      <c r="AB2283" s="38"/>
      <c r="AC2283" s="58"/>
      <c r="AD2283" s="58"/>
      <c r="AE2283" s="58"/>
      <c r="AF2283" s="58"/>
      <c r="AG2283" s="58"/>
      <c r="AH2283" s="58"/>
      <c r="AI2283" s="58"/>
      <c r="AJ2283" s="58"/>
      <c r="AK2283" s="58"/>
      <c r="AL2283" s="58"/>
      <c r="AM2283" s="58"/>
      <c r="AN2283" s="58"/>
      <c r="AO2283" s="58"/>
      <c r="AP2283" s="58"/>
      <c r="AQ2283" s="58"/>
      <c r="AR2283" s="58"/>
      <c r="AS2283" s="58"/>
      <c r="AT2283" s="58"/>
      <c r="AU2283" s="58"/>
      <c r="AV2283" s="58"/>
      <c r="AW2283" s="58"/>
    </row>
    <row r="2284" spans="2:49">
      <c r="B2284" s="58"/>
      <c r="C2284" s="58"/>
      <c r="D2284" s="58"/>
      <c r="E2284" s="58"/>
      <c r="F2284" s="58"/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  <c r="Q2284" s="58"/>
      <c r="R2284" s="58"/>
      <c r="S2284" s="58"/>
      <c r="T2284" s="58"/>
      <c r="U2284" s="58"/>
      <c r="V2284" s="58"/>
      <c r="W2284" s="58"/>
      <c r="X2284" s="58"/>
      <c r="Y2284" s="58"/>
      <c r="Z2284" s="58"/>
      <c r="AA2284" s="38"/>
      <c r="AB2284" s="38"/>
      <c r="AC2284" s="58"/>
      <c r="AD2284" s="58"/>
      <c r="AE2284" s="58"/>
      <c r="AF2284" s="58"/>
      <c r="AG2284" s="58"/>
      <c r="AH2284" s="58"/>
      <c r="AI2284" s="58"/>
      <c r="AJ2284" s="58"/>
      <c r="AK2284" s="58"/>
      <c r="AL2284" s="58"/>
      <c r="AM2284" s="58"/>
      <c r="AN2284" s="58"/>
      <c r="AO2284" s="58"/>
      <c r="AP2284" s="58"/>
      <c r="AQ2284" s="58"/>
      <c r="AR2284" s="58"/>
      <c r="AS2284" s="58"/>
      <c r="AT2284" s="58"/>
      <c r="AU2284" s="58"/>
      <c r="AV2284" s="58"/>
      <c r="AW2284" s="58"/>
    </row>
    <row r="2285" spans="2:49">
      <c r="B2285" s="58"/>
      <c r="C2285" s="58"/>
      <c r="D2285" s="58"/>
      <c r="E2285" s="58"/>
      <c r="F2285" s="58"/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  <c r="Q2285" s="58"/>
      <c r="R2285" s="58"/>
      <c r="S2285" s="58"/>
      <c r="T2285" s="58"/>
      <c r="U2285" s="58"/>
      <c r="V2285" s="58"/>
      <c r="W2285" s="58"/>
      <c r="X2285" s="58"/>
      <c r="Y2285" s="58"/>
      <c r="Z2285" s="58"/>
      <c r="AA2285" s="38"/>
      <c r="AB2285" s="38"/>
      <c r="AC2285" s="58"/>
      <c r="AD2285" s="58"/>
      <c r="AE2285" s="58"/>
      <c r="AF2285" s="58"/>
      <c r="AG2285" s="58"/>
      <c r="AH2285" s="58"/>
      <c r="AI2285" s="58"/>
      <c r="AJ2285" s="58"/>
      <c r="AK2285" s="58"/>
      <c r="AL2285" s="58"/>
      <c r="AM2285" s="58"/>
      <c r="AN2285" s="58"/>
      <c r="AO2285" s="58"/>
      <c r="AP2285" s="58"/>
      <c r="AQ2285" s="58"/>
      <c r="AR2285" s="58"/>
      <c r="AS2285" s="58"/>
      <c r="AT2285" s="58"/>
      <c r="AU2285" s="58"/>
      <c r="AV2285" s="58"/>
      <c r="AW2285" s="58"/>
    </row>
    <row r="2286" spans="2:49">
      <c r="B2286" s="58"/>
      <c r="C2286" s="58"/>
      <c r="D2286" s="58"/>
      <c r="E2286" s="58"/>
      <c r="F2286" s="58"/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  <c r="Q2286" s="58"/>
      <c r="R2286" s="58"/>
      <c r="S2286" s="58"/>
      <c r="T2286" s="58"/>
      <c r="U2286" s="58"/>
      <c r="V2286" s="58"/>
      <c r="W2286" s="58"/>
      <c r="X2286" s="58"/>
      <c r="Y2286" s="58"/>
      <c r="Z2286" s="58"/>
      <c r="AA2286" s="38"/>
      <c r="AB2286" s="38"/>
      <c r="AC2286" s="58"/>
      <c r="AD2286" s="58"/>
      <c r="AE2286" s="58"/>
      <c r="AF2286" s="58"/>
      <c r="AG2286" s="58"/>
      <c r="AH2286" s="58"/>
      <c r="AI2286" s="58"/>
      <c r="AJ2286" s="58"/>
      <c r="AK2286" s="58"/>
      <c r="AL2286" s="58"/>
      <c r="AM2286" s="58"/>
      <c r="AN2286" s="58"/>
      <c r="AO2286" s="58"/>
      <c r="AP2286" s="58"/>
      <c r="AQ2286" s="58"/>
      <c r="AR2286" s="58"/>
      <c r="AS2286" s="58"/>
      <c r="AT2286" s="58"/>
      <c r="AU2286" s="58"/>
      <c r="AV2286" s="58"/>
      <c r="AW2286" s="58"/>
    </row>
    <row r="2287" spans="2:49">
      <c r="B2287" s="58"/>
      <c r="C2287" s="58"/>
      <c r="D2287" s="58"/>
      <c r="E2287" s="58"/>
      <c r="F2287" s="58"/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  <c r="Q2287" s="58"/>
      <c r="R2287" s="58"/>
      <c r="S2287" s="58"/>
      <c r="T2287" s="58"/>
      <c r="U2287" s="58"/>
      <c r="V2287" s="58"/>
      <c r="W2287" s="58"/>
      <c r="X2287" s="58"/>
      <c r="Y2287" s="58"/>
      <c r="Z2287" s="58"/>
      <c r="AA2287" s="38"/>
      <c r="AB2287" s="38"/>
      <c r="AC2287" s="58"/>
      <c r="AD2287" s="58"/>
      <c r="AE2287" s="58"/>
      <c r="AF2287" s="58"/>
      <c r="AG2287" s="58"/>
      <c r="AH2287" s="58"/>
      <c r="AI2287" s="58"/>
      <c r="AJ2287" s="58"/>
      <c r="AK2287" s="58"/>
      <c r="AL2287" s="58"/>
      <c r="AM2287" s="58"/>
      <c r="AN2287" s="58"/>
      <c r="AO2287" s="58"/>
      <c r="AP2287" s="58"/>
      <c r="AQ2287" s="58"/>
      <c r="AR2287" s="58"/>
      <c r="AS2287" s="58"/>
      <c r="AT2287" s="58"/>
      <c r="AU2287" s="58"/>
      <c r="AV2287" s="58"/>
      <c r="AW2287" s="58"/>
    </row>
    <row r="2288" spans="2:49">
      <c r="B2288" s="58"/>
      <c r="C2288" s="58"/>
      <c r="D2288" s="58"/>
      <c r="E2288" s="58"/>
      <c r="F2288" s="58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  <c r="Q2288" s="58"/>
      <c r="R2288" s="58"/>
      <c r="S2288" s="58"/>
      <c r="T2288" s="58"/>
      <c r="U2288" s="58"/>
      <c r="V2288" s="58"/>
      <c r="W2288" s="58"/>
      <c r="X2288" s="58"/>
      <c r="Y2288" s="58"/>
      <c r="Z2288" s="58"/>
      <c r="AA2288" s="38"/>
      <c r="AB2288" s="38"/>
      <c r="AC2288" s="58"/>
      <c r="AD2288" s="58"/>
      <c r="AE2288" s="58"/>
      <c r="AF2288" s="58"/>
      <c r="AG2288" s="58"/>
      <c r="AH2288" s="58"/>
      <c r="AI2288" s="58"/>
      <c r="AJ2288" s="58"/>
      <c r="AK2288" s="58"/>
      <c r="AL2288" s="58"/>
      <c r="AM2288" s="58"/>
      <c r="AN2288" s="58"/>
      <c r="AO2288" s="58"/>
      <c r="AP2288" s="58"/>
      <c r="AQ2288" s="58"/>
      <c r="AR2288" s="58"/>
      <c r="AS2288" s="58"/>
      <c r="AT2288" s="58"/>
      <c r="AU2288" s="58"/>
      <c r="AV2288" s="58"/>
      <c r="AW2288" s="58"/>
    </row>
    <row r="2289" spans="2:49">
      <c r="B2289" s="58"/>
      <c r="C2289" s="58"/>
      <c r="D2289" s="58"/>
      <c r="E2289" s="58"/>
      <c r="F2289" s="58"/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  <c r="Q2289" s="58"/>
      <c r="R2289" s="58"/>
      <c r="S2289" s="58"/>
      <c r="T2289" s="58"/>
      <c r="U2289" s="58"/>
      <c r="V2289" s="58"/>
      <c r="W2289" s="58"/>
      <c r="X2289" s="58"/>
      <c r="Y2289" s="58"/>
      <c r="Z2289" s="58"/>
      <c r="AA2289" s="38"/>
      <c r="AB2289" s="38"/>
      <c r="AC2289" s="58"/>
      <c r="AD2289" s="58"/>
      <c r="AE2289" s="58"/>
      <c r="AF2289" s="58"/>
      <c r="AG2289" s="58"/>
      <c r="AH2289" s="58"/>
      <c r="AI2289" s="58"/>
      <c r="AJ2289" s="58"/>
      <c r="AK2289" s="58"/>
      <c r="AL2289" s="58"/>
      <c r="AM2289" s="58"/>
      <c r="AN2289" s="58"/>
      <c r="AO2289" s="58"/>
      <c r="AP2289" s="58"/>
      <c r="AQ2289" s="58"/>
      <c r="AR2289" s="58"/>
      <c r="AS2289" s="58"/>
      <c r="AT2289" s="58"/>
      <c r="AU2289" s="58"/>
      <c r="AV2289" s="58"/>
      <c r="AW2289" s="58"/>
    </row>
    <row r="2290" spans="2:49">
      <c r="B2290" s="58"/>
      <c r="C2290" s="58"/>
      <c r="D2290" s="58"/>
      <c r="E2290" s="58"/>
      <c r="F2290" s="58"/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  <c r="Q2290" s="58"/>
      <c r="R2290" s="58"/>
      <c r="S2290" s="58"/>
      <c r="T2290" s="58"/>
      <c r="U2290" s="58"/>
      <c r="V2290" s="58"/>
      <c r="W2290" s="58"/>
      <c r="X2290" s="58"/>
      <c r="Y2290" s="58"/>
      <c r="Z2290" s="58"/>
      <c r="AA2290" s="38"/>
      <c r="AB2290" s="38"/>
      <c r="AC2290" s="58"/>
      <c r="AD2290" s="58"/>
      <c r="AE2290" s="58"/>
      <c r="AF2290" s="58"/>
      <c r="AG2290" s="58"/>
      <c r="AH2290" s="58"/>
      <c r="AI2290" s="58"/>
      <c r="AJ2290" s="58"/>
      <c r="AK2290" s="58"/>
      <c r="AL2290" s="58"/>
      <c r="AM2290" s="58"/>
      <c r="AN2290" s="58"/>
      <c r="AO2290" s="58"/>
      <c r="AP2290" s="58"/>
      <c r="AQ2290" s="58"/>
      <c r="AR2290" s="58"/>
      <c r="AS2290" s="58"/>
      <c r="AT2290" s="58"/>
      <c r="AU2290" s="58"/>
      <c r="AV2290" s="58"/>
      <c r="AW2290" s="58"/>
    </row>
    <row r="2291" spans="2:49">
      <c r="B2291" s="58"/>
      <c r="C2291" s="58"/>
      <c r="D2291" s="58"/>
      <c r="E2291" s="58"/>
      <c r="F2291" s="58"/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  <c r="Q2291" s="58"/>
      <c r="R2291" s="58"/>
      <c r="S2291" s="58"/>
      <c r="T2291" s="58"/>
      <c r="U2291" s="58"/>
      <c r="V2291" s="58"/>
      <c r="W2291" s="58"/>
      <c r="X2291" s="58"/>
      <c r="Y2291" s="58"/>
      <c r="Z2291" s="58"/>
      <c r="AA2291" s="38"/>
      <c r="AB2291" s="38"/>
      <c r="AC2291" s="58"/>
      <c r="AD2291" s="58"/>
      <c r="AE2291" s="58"/>
      <c r="AF2291" s="58"/>
      <c r="AG2291" s="58"/>
      <c r="AH2291" s="58"/>
      <c r="AI2291" s="58"/>
      <c r="AJ2291" s="58"/>
      <c r="AK2291" s="58"/>
      <c r="AL2291" s="58"/>
      <c r="AM2291" s="58"/>
      <c r="AN2291" s="58"/>
      <c r="AO2291" s="58"/>
      <c r="AP2291" s="58"/>
      <c r="AQ2291" s="58"/>
      <c r="AR2291" s="58"/>
      <c r="AS2291" s="58"/>
      <c r="AT2291" s="58"/>
      <c r="AU2291" s="58"/>
      <c r="AV2291" s="58"/>
      <c r="AW2291" s="58"/>
    </row>
    <row r="2292" spans="2:49">
      <c r="B2292" s="58"/>
      <c r="C2292" s="58"/>
      <c r="D2292" s="58"/>
      <c r="E2292" s="58"/>
      <c r="F2292" s="58"/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  <c r="Q2292" s="58"/>
      <c r="R2292" s="58"/>
      <c r="S2292" s="58"/>
      <c r="T2292" s="58"/>
      <c r="U2292" s="58"/>
      <c r="V2292" s="58"/>
      <c r="W2292" s="58"/>
      <c r="X2292" s="58"/>
      <c r="Y2292" s="58"/>
      <c r="Z2292" s="58"/>
      <c r="AA2292" s="38"/>
      <c r="AB2292" s="38"/>
      <c r="AC2292" s="58"/>
      <c r="AD2292" s="58"/>
      <c r="AE2292" s="58"/>
      <c r="AF2292" s="58"/>
      <c r="AG2292" s="58"/>
      <c r="AH2292" s="58"/>
      <c r="AI2292" s="58"/>
      <c r="AJ2292" s="58"/>
      <c r="AK2292" s="58"/>
      <c r="AL2292" s="58"/>
      <c r="AM2292" s="58"/>
      <c r="AN2292" s="58"/>
      <c r="AO2292" s="58"/>
      <c r="AP2292" s="58"/>
      <c r="AQ2292" s="58"/>
      <c r="AR2292" s="58"/>
      <c r="AS2292" s="58"/>
      <c r="AT2292" s="58"/>
      <c r="AU2292" s="58"/>
      <c r="AV2292" s="58"/>
      <c r="AW2292" s="58"/>
    </row>
    <row r="2293" spans="2:49">
      <c r="B2293" s="58"/>
      <c r="C2293" s="58"/>
      <c r="D2293" s="58"/>
      <c r="E2293" s="58"/>
      <c r="F2293" s="58"/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  <c r="Q2293" s="58"/>
      <c r="R2293" s="58"/>
      <c r="S2293" s="58"/>
      <c r="T2293" s="58"/>
      <c r="U2293" s="58"/>
      <c r="V2293" s="58"/>
      <c r="W2293" s="58"/>
      <c r="X2293" s="58"/>
      <c r="Y2293" s="58"/>
      <c r="Z2293" s="58"/>
      <c r="AA2293" s="38"/>
      <c r="AB2293" s="38"/>
      <c r="AC2293" s="58"/>
      <c r="AD2293" s="58"/>
      <c r="AE2293" s="58"/>
      <c r="AF2293" s="58"/>
      <c r="AG2293" s="58"/>
      <c r="AH2293" s="58"/>
      <c r="AI2293" s="58"/>
      <c r="AJ2293" s="58"/>
      <c r="AK2293" s="58"/>
      <c r="AL2293" s="58"/>
      <c r="AM2293" s="58"/>
      <c r="AN2293" s="58"/>
      <c r="AO2293" s="58"/>
      <c r="AP2293" s="58"/>
      <c r="AQ2293" s="58"/>
      <c r="AR2293" s="58"/>
      <c r="AS2293" s="58"/>
      <c r="AT2293" s="58"/>
      <c r="AU2293" s="58"/>
      <c r="AV2293" s="58"/>
      <c r="AW2293" s="58"/>
    </row>
    <row r="2294" spans="2:49">
      <c r="B2294" s="58"/>
      <c r="C2294" s="58"/>
      <c r="D2294" s="58"/>
      <c r="E2294" s="58"/>
      <c r="F2294" s="58"/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  <c r="Q2294" s="58"/>
      <c r="R2294" s="58"/>
      <c r="S2294" s="58"/>
      <c r="T2294" s="58"/>
      <c r="U2294" s="58"/>
      <c r="V2294" s="58"/>
      <c r="W2294" s="58"/>
      <c r="X2294" s="58"/>
      <c r="Y2294" s="58"/>
      <c r="Z2294" s="58"/>
      <c r="AA2294" s="38"/>
      <c r="AB2294" s="38"/>
      <c r="AC2294" s="58"/>
      <c r="AD2294" s="58"/>
      <c r="AE2294" s="58"/>
      <c r="AF2294" s="58"/>
      <c r="AG2294" s="58"/>
      <c r="AH2294" s="58"/>
      <c r="AI2294" s="58"/>
      <c r="AJ2294" s="58"/>
      <c r="AK2294" s="58"/>
      <c r="AL2294" s="58"/>
      <c r="AM2294" s="58"/>
      <c r="AN2294" s="58"/>
      <c r="AO2294" s="58"/>
      <c r="AP2294" s="58"/>
      <c r="AQ2294" s="58"/>
      <c r="AR2294" s="58"/>
      <c r="AS2294" s="58"/>
      <c r="AT2294" s="58"/>
      <c r="AU2294" s="58"/>
      <c r="AV2294" s="58"/>
      <c r="AW2294" s="58"/>
    </row>
    <row r="2295" spans="2:49">
      <c r="B2295" s="58"/>
      <c r="C2295" s="58"/>
      <c r="D2295" s="58"/>
      <c r="E2295" s="58"/>
      <c r="F2295" s="58"/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  <c r="Q2295" s="58"/>
      <c r="R2295" s="58"/>
      <c r="S2295" s="58"/>
      <c r="T2295" s="58"/>
      <c r="U2295" s="58"/>
      <c r="V2295" s="58"/>
      <c r="W2295" s="58"/>
      <c r="X2295" s="58"/>
      <c r="Y2295" s="58"/>
      <c r="Z2295" s="58"/>
      <c r="AA2295" s="38"/>
      <c r="AB2295" s="38"/>
      <c r="AC2295" s="58"/>
      <c r="AD2295" s="58"/>
      <c r="AE2295" s="58"/>
      <c r="AF2295" s="58"/>
      <c r="AG2295" s="58"/>
      <c r="AH2295" s="58"/>
      <c r="AI2295" s="58"/>
      <c r="AJ2295" s="58"/>
      <c r="AK2295" s="58"/>
      <c r="AL2295" s="58"/>
      <c r="AM2295" s="58"/>
      <c r="AN2295" s="58"/>
      <c r="AO2295" s="58"/>
      <c r="AP2295" s="58"/>
      <c r="AQ2295" s="58"/>
      <c r="AR2295" s="58"/>
      <c r="AS2295" s="58"/>
      <c r="AT2295" s="58"/>
      <c r="AU2295" s="58"/>
      <c r="AV2295" s="58"/>
      <c r="AW2295" s="58"/>
    </row>
    <row r="2296" spans="2:49">
      <c r="B2296" s="58"/>
      <c r="C2296" s="58"/>
      <c r="D2296" s="58"/>
      <c r="E2296" s="58"/>
      <c r="F2296" s="58"/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  <c r="Q2296" s="58"/>
      <c r="R2296" s="58"/>
      <c r="S2296" s="58"/>
      <c r="T2296" s="58"/>
      <c r="U2296" s="58"/>
      <c r="V2296" s="58"/>
      <c r="W2296" s="58"/>
      <c r="X2296" s="58"/>
      <c r="Y2296" s="58"/>
      <c r="Z2296" s="58"/>
      <c r="AA2296" s="38"/>
      <c r="AB2296" s="38"/>
      <c r="AC2296" s="58"/>
      <c r="AD2296" s="58"/>
      <c r="AE2296" s="58"/>
      <c r="AF2296" s="58"/>
      <c r="AG2296" s="58"/>
      <c r="AH2296" s="58"/>
      <c r="AI2296" s="58"/>
      <c r="AJ2296" s="58"/>
      <c r="AK2296" s="58"/>
      <c r="AL2296" s="58"/>
      <c r="AM2296" s="58"/>
      <c r="AN2296" s="58"/>
      <c r="AO2296" s="58"/>
      <c r="AP2296" s="58"/>
      <c r="AQ2296" s="58"/>
      <c r="AR2296" s="58"/>
      <c r="AS2296" s="58"/>
      <c r="AT2296" s="58"/>
      <c r="AU2296" s="58"/>
      <c r="AV2296" s="58"/>
      <c r="AW2296" s="58"/>
    </row>
    <row r="2297" spans="2:49">
      <c r="B2297" s="58"/>
      <c r="C2297" s="58"/>
      <c r="D2297" s="58"/>
      <c r="E2297" s="58"/>
      <c r="F2297" s="58"/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  <c r="Q2297" s="58"/>
      <c r="R2297" s="58"/>
      <c r="S2297" s="58"/>
      <c r="T2297" s="58"/>
      <c r="U2297" s="58"/>
      <c r="V2297" s="58"/>
      <c r="W2297" s="58"/>
      <c r="X2297" s="58"/>
      <c r="Y2297" s="58"/>
      <c r="Z2297" s="58"/>
      <c r="AA2297" s="38"/>
      <c r="AB2297" s="38"/>
      <c r="AC2297" s="58"/>
      <c r="AD2297" s="58"/>
      <c r="AE2297" s="58"/>
      <c r="AF2297" s="58"/>
      <c r="AG2297" s="58"/>
      <c r="AH2297" s="58"/>
      <c r="AI2297" s="58"/>
      <c r="AJ2297" s="58"/>
      <c r="AK2297" s="58"/>
      <c r="AL2297" s="58"/>
      <c r="AM2297" s="58"/>
      <c r="AN2297" s="58"/>
      <c r="AO2297" s="58"/>
      <c r="AP2297" s="58"/>
      <c r="AQ2297" s="58"/>
      <c r="AR2297" s="58"/>
      <c r="AS2297" s="58"/>
      <c r="AT2297" s="58"/>
      <c r="AU2297" s="58"/>
      <c r="AV2297" s="58"/>
      <c r="AW2297" s="58"/>
    </row>
    <row r="2298" spans="2:49">
      <c r="B2298" s="58"/>
      <c r="C2298" s="58"/>
      <c r="D2298" s="58"/>
      <c r="E2298" s="58"/>
      <c r="F2298" s="58"/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  <c r="Q2298" s="58"/>
      <c r="R2298" s="58"/>
      <c r="S2298" s="58"/>
      <c r="T2298" s="58"/>
      <c r="U2298" s="58"/>
      <c r="V2298" s="58"/>
      <c r="W2298" s="58"/>
      <c r="X2298" s="58"/>
      <c r="Y2298" s="58"/>
      <c r="Z2298" s="58"/>
      <c r="AA2298" s="38"/>
      <c r="AB2298" s="38"/>
      <c r="AC2298" s="58"/>
      <c r="AD2298" s="58"/>
      <c r="AE2298" s="58"/>
      <c r="AF2298" s="58"/>
      <c r="AG2298" s="58"/>
      <c r="AH2298" s="58"/>
      <c r="AI2298" s="58"/>
      <c r="AJ2298" s="58"/>
      <c r="AK2298" s="58"/>
      <c r="AL2298" s="58"/>
      <c r="AM2298" s="58"/>
      <c r="AN2298" s="58"/>
      <c r="AO2298" s="58"/>
      <c r="AP2298" s="58"/>
      <c r="AQ2298" s="58"/>
      <c r="AR2298" s="58"/>
      <c r="AS2298" s="58"/>
      <c r="AT2298" s="58"/>
      <c r="AU2298" s="58"/>
      <c r="AV2298" s="58"/>
      <c r="AW2298" s="58"/>
    </row>
    <row r="2299" spans="2:49">
      <c r="B2299" s="58"/>
      <c r="C2299" s="58"/>
      <c r="D2299" s="58"/>
      <c r="E2299" s="58"/>
      <c r="F2299" s="58"/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  <c r="Q2299" s="58"/>
      <c r="R2299" s="58"/>
      <c r="S2299" s="58"/>
      <c r="T2299" s="58"/>
      <c r="U2299" s="58"/>
      <c r="V2299" s="58"/>
      <c r="W2299" s="58"/>
      <c r="X2299" s="58"/>
      <c r="Y2299" s="58"/>
      <c r="Z2299" s="58"/>
      <c r="AA2299" s="38"/>
      <c r="AB2299" s="38"/>
      <c r="AC2299" s="58"/>
      <c r="AD2299" s="58"/>
      <c r="AE2299" s="58"/>
      <c r="AF2299" s="58"/>
      <c r="AG2299" s="58"/>
      <c r="AH2299" s="58"/>
      <c r="AI2299" s="58"/>
      <c r="AJ2299" s="58"/>
      <c r="AK2299" s="58"/>
      <c r="AL2299" s="58"/>
      <c r="AM2299" s="58"/>
      <c r="AN2299" s="58"/>
      <c r="AO2299" s="58"/>
      <c r="AP2299" s="58"/>
      <c r="AQ2299" s="58"/>
      <c r="AR2299" s="58"/>
      <c r="AS2299" s="58"/>
      <c r="AT2299" s="58"/>
      <c r="AU2299" s="58"/>
      <c r="AV2299" s="58"/>
      <c r="AW2299" s="58"/>
    </row>
    <row r="2300" spans="2:49">
      <c r="B2300" s="58"/>
      <c r="C2300" s="58"/>
      <c r="D2300" s="58"/>
      <c r="E2300" s="58"/>
      <c r="F2300" s="58"/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  <c r="Q2300" s="58"/>
      <c r="R2300" s="58"/>
      <c r="S2300" s="58"/>
      <c r="T2300" s="58"/>
      <c r="U2300" s="58"/>
      <c r="V2300" s="58"/>
      <c r="W2300" s="58"/>
      <c r="X2300" s="58"/>
      <c r="Y2300" s="58"/>
      <c r="Z2300" s="58"/>
      <c r="AA2300" s="38"/>
      <c r="AB2300" s="38"/>
      <c r="AC2300" s="58"/>
      <c r="AD2300" s="58"/>
      <c r="AE2300" s="58"/>
      <c r="AF2300" s="58"/>
      <c r="AG2300" s="58"/>
      <c r="AH2300" s="58"/>
      <c r="AI2300" s="58"/>
      <c r="AJ2300" s="58"/>
      <c r="AK2300" s="58"/>
      <c r="AL2300" s="58"/>
      <c r="AM2300" s="58"/>
      <c r="AN2300" s="58"/>
      <c r="AO2300" s="58"/>
      <c r="AP2300" s="58"/>
      <c r="AQ2300" s="58"/>
      <c r="AR2300" s="58"/>
      <c r="AS2300" s="58"/>
      <c r="AT2300" s="58"/>
      <c r="AU2300" s="58"/>
      <c r="AV2300" s="58"/>
      <c r="AW2300" s="58"/>
    </row>
    <row r="2301" spans="2:49">
      <c r="B2301" s="58"/>
      <c r="C2301" s="58"/>
      <c r="D2301" s="58"/>
      <c r="E2301" s="58"/>
      <c r="F2301" s="58"/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  <c r="Q2301" s="58"/>
      <c r="R2301" s="58"/>
      <c r="S2301" s="58"/>
      <c r="T2301" s="58"/>
      <c r="U2301" s="58"/>
      <c r="V2301" s="58"/>
      <c r="W2301" s="58"/>
      <c r="X2301" s="58"/>
      <c r="Y2301" s="58"/>
      <c r="Z2301" s="58"/>
      <c r="AA2301" s="38"/>
      <c r="AB2301" s="38"/>
      <c r="AC2301" s="58"/>
      <c r="AD2301" s="58"/>
      <c r="AE2301" s="58"/>
      <c r="AF2301" s="58"/>
      <c r="AG2301" s="58"/>
      <c r="AH2301" s="58"/>
      <c r="AI2301" s="58"/>
      <c r="AJ2301" s="58"/>
      <c r="AK2301" s="58"/>
      <c r="AL2301" s="58"/>
      <c r="AM2301" s="58"/>
      <c r="AN2301" s="58"/>
      <c r="AO2301" s="58"/>
      <c r="AP2301" s="58"/>
      <c r="AQ2301" s="58"/>
      <c r="AR2301" s="58"/>
      <c r="AS2301" s="58"/>
      <c r="AT2301" s="58"/>
      <c r="AU2301" s="58"/>
      <c r="AV2301" s="58"/>
      <c r="AW2301" s="58"/>
    </row>
    <row r="2302" spans="2:49">
      <c r="B2302" s="58"/>
      <c r="C2302" s="58"/>
      <c r="D2302" s="58"/>
      <c r="E2302" s="58"/>
      <c r="F2302" s="58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  <c r="Q2302" s="58"/>
      <c r="R2302" s="58"/>
      <c r="S2302" s="58"/>
      <c r="T2302" s="58"/>
      <c r="U2302" s="58"/>
      <c r="V2302" s="58"/>
      <c r="W2302" s="58"/>
      <c r="X2302" s="58"/>
      <c r="Y2302" s="58"/>
      <c r="Z2302" s="58"/>
      <c r="AA2302" s="38"/>
      <c r="AB2302" s="38"/>
      <c r="AC2302" s="58"/>
      <c r="AD2302" s="58"/>
      <c r="AE2302" s="58"/>
      <c r="AF2302" s="58"/>
      <c r="AG2302" s="58"/>
      <c r="AH2302" s="58"/>
      <c r="AI2302" s="58"/>
      <c r="AJ2302" s="58"/>
      <c r="AK2302" s="58"/>
      <c r="AL2302" s="58"/>
      <c r="AM2302" s="58"/>
      <c r="AN2302" s="58"/>
      <c r="AO2302" s="58"/>
      <c r="AP2302" s="58"/>
      <c r="AQ2302" s="58"/>
      <c r="AR2302" s="58"/>
      <c r="AS2302" s="58"/>
      <c r="AT2302" s="58"/>
      <c r="AU2302" s="58"/>
      <c r="AV2302" s="58"/>
      <c r="AW2302" s="58"/>
    </row>
    <row r="2303" spans="2:49">
      <c r="B2303" s="58"/>
      <c r="C2303" s="58"/>
      <c r="D2303" s="58"/>
      <c r="E2303" s="58"/>
      <c r="F2303" s="58"/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  <c r="Q2303" s="58"/>
      <c r="R2303" s="58"/>
      <c r="S2303" s="58"/>
      <c r="T2303" s="58"/>
      <c r="U2303" s="58"/>
      <c r="V2303" s="58"/>
      <c r="W2303" s="58"/>
      <c r="X2303" s="58"/>
      <c r="Y2303" s="58"/>
      <c r="Z2303" s="58"/>
      <c r="AA2303" s="38"/>
      <c r="AB2303" s="38"/>
      <c r="AC2303" s="58"/>
      <c r="AD2303" s="58"/>
      <c r="AE2303" s="58"/>
      <c r="AF2303" s="58"/>
      <c r="AG2303" s="58"/>
      <c r="AH2303" s="58"/>
      <c r="AI2303" s="58"/>
      <c r="AJ2303" s="58"/>
      <c r="AK2303" s="58"/>
      <c r="AL2303" s="58"/>
      <c r="AM2303" s="58"/>
      <c r="AN2303" s="58"/>
      <c r="AO2303" s="58"/>
      <c r="AP2303" s="58"/>
      <c r="AQ2303" s="58"/>
      <c r="AR2303" s="58"/>
      <c r="AS2303" s="58"/>
      <c r="AT2303" s="58"/>
      <c r="AU2303" s="58"/>
      <c r="AV2303" s="58"/>
      <c r="AW2303" s="58"/>
    </row>
    <row r="2304" spans="2:49">
      <c r="B2304" s="58"/>
      <c r="C2304" s="58"/>
      <c r="D2304" s="58"/>
      <c r="E2304" s="58"/>
      <c r="F2304" s="58"/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  <c r="Q2304" s="58"/>
      <c r="R2304" s="58"/>
      <c r="S2304" s="58"/>
      <c r="T2304" s="58"/>
      <c r="U2304" s="58"/>
      <c r="V2304" s="58"/>
      <c r="W2304" s="58"/>
      <c r="X2304" s="58"/>
      <c r="Y2304" s="58"/>
      <c r="Z2304" s="58"/>
      <c r="AA2304" s="38"/>
      <c r="AB2304" s="38"/>
      <c r="AC2304" s="58"/>
      <c r="AD2304" s="58"/>
      <c r="AE2304" s="58"/>
      <c r="AF2304" s="58"/>
      <c r="AG2304" s="58"/>
      <c r="AH2304" s="58"/>
      <c r="AI2304" s="58"/>
      <c r="AJ2304" s="58"/>
      <c r="AK2304" s="58"/>
      <c r="AL2304" s="58"/>
      <c r="AM2304" s="58"/>
      <c r="AN2304" s="58"/>
      <c r="AO2304" s="58"/>
      <c r="AP2304" s="58"/>
      <c r="AQ2304" s="58"/>
      <c r="AR2304" s="58"/>
      <c r="AS2304" s="58"/>
      <c r="AT2304" s="58"/>
      <c r="AU2304" s="58"/>
      <c r="AV2304" s="58"/>
      <c r="AW2304" s="58"/>
    </row>
    <row r="2305" spans="2:49">
      <c r="B2305" s="58"/>
      <c r="C2305" s="58"/>
      <c r="D2305" s="58"/>
      <c r="E2305" s="58"/>
      <c r="F2305" s="58"/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  <c r="Q2305" s="58"/>
      <c r="R2305" s="58"/>
      <c r="S2305" s="58"/>
      <c r="T2305" s="58"/>
      <c r="U2305" s="58"/>
      <c r="V2305" s="58"/>
      <c r="W2305" s="58"/>
      <c r="X2305" s="58"/>
      <c r="Y2305" s="58"/>
      <c r="Z2305" s="58"/>
      <c r="AA2305" s="38"/>
      <c r="AB2305" s="38"/>
      <c r="AC2305" s="58"/>
      <c r="AD2305" s="58"/>
      <c r="AE2305" s="58"/>
      <c r="AF2305" s="58"/>
      <c r="AG2305" s="58"/>
      <c r="AH2305" s="58"/>
      <c r="AI2305" s="58"/>
      <c r="AJ2305" s="58"/>
      <c r="AK2305" s="58"/>
      <c r="AL2305" s="58"/>
      <c r="AM2305" s="58"/>
      <c r="AN2305" s="58"/>
      <c r="AO2305" s="58"/>
      <c r="AP2305" s="58"/>
      <c r="AQ2305" s="58"/>
      <c r="AR2305" s="58"/>
      <c r="AS2305" s="58"/>
      <c r="AT2305" s="58"/>
      <c r="AU2305" s="58"/>
      <c r="AV2305" s="58"/>
      <c r="AW2305" s="58"/>
    </row>
    <row r="2306" spans="2:49">
      <c r="B2306" s="58"/>
      <c r="C2306" s="58"/>
      <c r="D2306" s="58"/>
      <c r="E2306" s="58"/>
      <c r="F2306" s="58"/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  <c r="Q2306" s="58"/>
      <c r="R2306" s="58"/>
      <c r="S2306" s="58"/>
      <c r="T2306" s="58"/>
      <c r="U2306" s="58"/>
      <c r="V2306" s="58"/>
      <c r="W2306" s="58"/>
      <c r="X2306" s="58"/>
      <c r="Y2306" s="58"/>
      <c r="Z2306" s="58"/>
      <c r="AA2306" s="38"/>
      <c r="AB2306" s="38"/>
      <c r="AC2306" s="58"/>
      <c r="AD2306" s="58"/>
      <c r="AE2306" s="58"/>
      <c r="AF2306" s="58"/>
      <c r="AG2306" s="58"/>
      <c r="AH2306" s="58"/>
      <c r="AI2306" s="58"/>
      <c r="AJ2306" s="58"/>
      <c r="AK2306" s="58"/>
      <c r="AL2306" s="58"/>
      <c r="AM2306" s="58"/>
      <c r="AN2306" s="58"/>
      <c r="AO2306" s="58"/>
      <c r="AP2306" s="58"/>
      <c r="AQ2306" s="58"/>
      <c r="AR2306" s="58"/>
      <c r="AS2306" s="58"/>
      <c r="AT2306" s="58"/>
      <c r="AU2306" s="58"/>
      <c r="AV2306" s="58"/>
      <c r="AW2306" s="58"/>
    </row>
    <row r="2307" spans="2:49">
      <c r="B2307" s="58"/>
      <c r="C2307" s="58"/>
      <c r="D2307" s="58"/>
      <c r="E2307" s="58"/>
      <c r="F2307" s="58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  <c r="Q2307" s="58"/>
      <c r="R2307" s="58"/>
      <c r="S2307" s="58"/>
      <c r="T2307" s="58"/>
      <c r="U2307" s="58"/>
      <c r="V2307" s="58"/>
      <c r="W2307" s="58"/>
      <c r="X2307" s="58"/>
      <c r="Y2307" s="58"/>
      <c r="Z2307" s="58"/>
      <c r="AA2307" s="38"/>
      <c r="AB2307" s="38"/>
      <c r="AC2307" s="58"/>
      <c r="AD2307" s="58"/>
      <c r="AE2307" s="58"/>
      <c r="AF2307" s="58"/>
      <c r="AG2307" s="58"/>
      <c r="AH2307" s="58"/>
      <c r="AI2307" s="58"/>
      <c r="AJ2307" s="58"/>
      <c r="AK2307" s="58"/>
      <c r="AL2307" s="58"/>
      <c r="AM2307" s="58"/>
      <c r="AN2307" s="58"/>
      <c r="AO2307" s="58"/>
      <c r="AP2307" s="58"/>
      <c r="AQ2307" s="58"/>
      <c r="AR2307" s="58"/>
      <c r="AS2307" s="58"/>
      <c r="AT2307" s="58"/>
      <c r="AU2307" s="58"/>
      <c r="AV2307" s="58"/>
      <c r="AW2307" s="58"/>
    </row>
    <row r="2308" spans="2:49">
      <c r="B2308" s="58"/>
      <c r="C2308" s="58"/>
      <c r="D2308" s="58"/>
      <c r="E2308" s="58"/>
      <c r="F2308" s="58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  <c r="Q2308" s="58"/>
      <c r="R2308" s="58"/>
      <c r="S2308" s="58"/>
      <c r="T2308" s="58"/>
      <c r="U2308" s="58"/>
      <c r="V2308" s="58"/>
      <c r="W2308" s="58"/>
      <c r="X2308" s="58"/>
      <c r="Y2308" s="58"/>
      <c r="Z2308" s="58"/>
      <c r="AA2308" s="38"/>
      <c r="AB2308" s="38"/>
      <c r="AC2308" s="58"/>
      <c r="AD2308" s="58"/>
      <c r="AE2308" s="58"/>
      <c r="AF2308" s="58"/>
      <c r="AG2308" s="58"/>
      <c r="AH2308" s="58"/>
      <c r="AI2308" s="58"/>
      <c r="AJ2308" s="58"/>
      <c r="AK2308" s="58"/>
      <c r="AL2308" s="58"/>
      <c r="AM2308" s="58"/>
      <c r="AN2308" s="58"/>
      <c r="AO2308" s="58"/>
      <c r="AP2308" s="58"/>
      <c r="AQ2308" s="58"/>
      <c r="AR2308" s="58"/>
      <c r="AS2308" s="58"/>
      <c r="AT2308" s="58"/>
      <c r="AU2308" s="58"/>
      <c r="AV2308" s="58"/>
      <c r="AW2308" s="58"/>
    </row>
    <row r="2309" spans="2:49">
      <c r="B2309" s="58"/>
      <c r="C2309" s="58"/>
      <c r="D2309" s="58"/>
      <c r="E2309" s="58"/>
      <c r="F2309" s="58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  <c r="Q2309" s="58"/>
      <c r="R2309" s="58"/>
      <c r="S2309" s="58"/>
      <c r="T2309" s="58"/>
      <c r="U2309" s="58"/>
      <c r="V2309" s="58"/>
      <c r="W2309" s="58"/>
      <c r="X2309" s="58"/>
      <c r="Y2309" s="58"/>
      <c r="Z2309" s="58"/>
      <c r="AA2309" s="38"/>
      <c r="AB2309" s="38"/>
      <c r="AC2309" s="58"/>
      <c r="AD2309" s="58"/>
      <c r="AE2309" s="58"/>
      <c r="AF2309" s="58"/>
      <c r="AG2309" s="58"/>
      <c r="AH2309" s="58"/>
      <c r="AI2309" s="58"/>
      <c r="AJ2309" s="58"/>
      <c r="AK2309" s="58"/>
      <c r="AL2309" s="58"/>
      <c r="AM2309" s="58"/>
      <c r="AN2309" s="58"/>
      <c r="AO2309" s="58"/>
      <c r="AP2309" s="58"/>
      <c r="AQ2309" s="58"/>
      <c r="AR2309" s="58"/>
      <c r="AS2309" s="58"/>
      <c r="AT2309" s="58"/>
      <c r="AU2309" s="58"/>
      <c r="AV2309" s="58"/>
      <c r="AW2309" s="58"/>
    </row>
    <row r="2310" spans="2:49">
      <c r="B2310" s="58"/>
      <c r="C2310" s="58"/>
      <c r="D2310" s="58"/>
      <c r="E2310" s="58"/>
      <c r="F2310" s="58"/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  <c r="Q2310" s="58"/>
      <c r="R2310" s="58"/>
      <c r="S2310" s="58"/>
      <c r="T2310" s="58"/>
      <c r="U2310" s="58"/>
      <c r="V2310" s="58"/>
      <c r="W2310" s="58"/>
      <c r="X2310" s="58"/>
      <c r="Y2310" s="58"/>
      <c r="Z2310" s="58"/>
      <c r="AA2310" s="38"/>
      <c r="AB2310" s="38"/>
      <c r="AC2310" s="58"/>
      <c r="AD2310" s="58"/>
      <c r="AE2310" s="58"/>
      <c r="AF2310" s="58"/>
      <c r="AG2310" s="58"/>
      <c r="AH2310" s="58"/>
      <c r="AI2310" s="58"/>
      <c r="AJ2310" s="58"/>
      <c r="AK2310" s="58"/>
      <c r="AL2310" s="58"/>
      <c r="AM2310" s="58"/>
      <c r="AN2310" s="58"/>
      <c r="AO2310" s="58"/>
      <c r="AP2310" s="58"/>
      <c r="AQ2310" s="58"/>
      <c r="AR2310" s="58"/>
      <c r="AS2310" s="58"/>
      <c r="AT2310" s="58"/>
      <c r="AU2310" s="58"/>
      <c r="AV2310" s="58"/>
      <c r="AW2310" s="58"/>
    </row>
    <row r="2311" spans="2:49">
      <c r="B2311" s="58"/>
      <c r="C2311" s="58"/>
      <c r="D2311" s="58"/>
      <c r="E2311" s="58"/>
      <c r="F2311" s="58"/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  <c r="Q2311" s="58"/>
      <c r="R2311" s="58"/>
      <c r="S2311" s="58"/>
      <c r="T2311" s="58"/>
      <c r="U2311" s="58"/>
      <c r="V2311" s="58"/>
      <c r="W2311" s="58"/>
      <c r="X2311" s="58"/>
      <c r="Y2311" s="58"/>
      <c r="Z2311" s="58"/>
      <c r="AA2311" s="38"/>
      <c r="AB2311" s="38"/>
      <c r="AC2311" s="58"/>
      <c r="AD2311" s="58"/>
      <c r="AE2311" s="58"/>
      <c r="AF2311" s="58"/>
      <c r="AG2311" s="58"/>
      <c r="AH2311" s="58"/>
      <c r="AI2311" s="58"/>
      <c r="AJ2311" s="58"/>
      <c r="AK2311" s="58"/>
      <c r="AL2311" s="58"/>
      <c r="AM2311" s="58"/>
      <c r="AN2311" s="58"/>
      <c r="AO2311" s="58"/>
      <c r="AP2311" s="58"/>
      <c r="AQ2311" s="58"/>
      <c r="AR2311" s="58"/>
      <c r="AS2311" s="58"/>
      <c r="AT2311" s="58"/>
      <c r="AU2311" s="58"/>
      <c r="AV2311" s="58"/>
      <c r="AW2311" s="58"/>
    </row>
    <row r="2312" spans="2:49">
      <c r="B2312" s="58"/>
      <c r="C2312" s="58"/>
      <c r="D2312" s="58"/>
      <c r="E2312" s="58"/>
      <c r="F2312" s="58"/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  <c r="Q2312" s="58"/>
      <c r="R2312" s="58"/>
      <c r="S2312" s="58"/>
      <c r="T2312" s="58"/>
      <c r="U2312" s="58"/>
      <c r="V2312" s="58"/>
      <c r="W2312" s="58"/>
      <c r="X2312" s="58"/>
      <c r="Y2312" s="58"/>
      <c r="Z2312" s="58"/>
      <c r="AA2312" s="38"/>
      <c r="AB2312" s="38"/>
      <c r="AC2312" s="58"/>
      <c r="AD2312" s="58"/>
      <c r="AE2312" s="58"/>
      <c r="AF2312" s="58"/>
      <c r="AG2312" s="58"/>
      <c r="AH2312" s="58"/>
      <c r="AI2312" s="58"/>
      <c r="AJ2312" s="58"/>
      <c r="AK2312" s="58"/>
      <c r="AL2312" s="58"/>
      <c r="AM2312" s="58"/>
      <c r="AN2312" s="58"/>
      <c r="AO2312" s="58"/>
      <c r="AP2312" s="58"/>
      <c r="AQ2312" s="58"/>
      <c r="AR2312" s="58"/>
      <c r="AS2312" s="58"/>
      <c r="AT2312" s="58"/>
      <c r="AU2312" s="58"/>
      <c r="AV2312" s="58"/>
      <c r="AW2312" s="58"/>
    </row>
    <row r="2313" spans="2:49">
      <c r="B2313" s="58"/>
      <c r="C2313" s="58"/>
      <c r="D2313" s="58"/>
      <c r="E2313" s="58"/>
      <c r="F2313" s="58"/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  <c r="Q2313" s="58"/>
      <c r="R2313" s="58"/>
      <c r="S2313" s="58"/>
      <c r="T2313" s="58"/>
      <c r="U2313" s="58"/>
      <c r="V2313" s="58"/>
      <c r="W2313" s="58"/>
      <c r="X2313" s="58"/>
      <c r="Y2313" s="58"/>
      <c r="Z2313" s="58"/>
      <c r="AA2313" s="38"/>
      <c r="AB2313" s="38"/>
      <c r="AC2313" s="58"/>
      <c r="AD2313" s="58"/>
      <c r="AE2313" s="58"/>
      <c r="AF2313" s="58"/>
      <c r="AG2313" s="58"/>
      <c r="AH2313" s="58"/>
      <c r="AI2313" s="58"/>
      <c r="AJ2313" s="58"/>
      <c r="AK2313" s="58"/>
      <c r="AL2313" s="58"/>
      <c r="AM2313" s="58"/>
      <c r="AN2313" s="58"/>
      <c r="AO2313" s="58"/>
      <c r="AP2313" s="58"/>
      <c r="AQ2313" s="58"/>
      <c r="AR2313" s="58"/>
      <c r="AS2313" s="58"/>
      <c r="AT2313" s="58"/>
      <c r="AU2313" s="58"/>
      <c r="AV2313" s="58"/>
      <c r="AW2313" s="58"/>
    </row>
    <row r="2314" spans="2:49">
      <c r="B2314" s="58"/>
      <c r="C2314" s="58"/>
      <c r="D2314" s="58"/>
      <c r="E2314" s="58"/>
      <c r="F2314" s="58"/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  <c r="Q2314" s="58"/>
      <c r="R2314" s="58"/>
      <c r="S2314" s="58"/>
      <c r="T2314" s="58"/>
      <c r="U2314" s="58"/>
      <c r="V2314" s="58"/>
      <c r="W2314" s="58"/>
      <c r="X2314" s="58"/>
      <c r="Y2314" s="58"/>
      <c r="Z2314" s="58"/>
      <c r="AA2314" s="38"/>
      <c r="AB2314" s="38"/>
      <c r="AC2314" s="58"/>
      <c r="AD2314" s="58"/>
      <c r="AE2314" s="58"/>
      <c r="AF2314" s="58"/>
      <c r="AG2314" s="58"/>
      <c r="AH2314" s="58"/>
      <c r="AI2314" s="58"/>
      <c r="AJ2314" s="58"/>
      <c r="AK2314" s="58"/>
      <c r="AL2314" s="58"/>
      <c r="AM2314" s="58"/>
      <c r="AN2314" s="58"/>
      <c r="AO2314" s="58"/>
      <c r="AP2314" s="58"/>
      <c r="AQ2314" s="58"/>
      <c r="AR2314" s="58"/>
      <c r="AS2314" s="58"/>
      <c r="AT2314" s="58"/>
      <c r="AU2314" s="58"/>
      <c r="AV2314" s="58"/>
      <c r="AW2314" s="58"/>
    </row>
    <row r="2315" spans="2:49">
      <c r="B2315" s="58"/>
      <c r="C2315" s="58"/>
      <c r="D2315" s="58"/>
      <c r="E2315" s="58"/>
      <c r="F2315" s="58"/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  <c r="Q2315" s="58"/>
      <c r="R2315" s="58"/>
      <c r="S2315" s="58"/>
      <c r="T2315" s="58"/>
      <c r="U2315" s="58"/>
      <c r="V2315" s="58"/>
      <c r="W2315" s="58"/>
      <c r="X2315" s="58"/>
      <c r="Y2315" s="58"/>
      <c r="Z2315" s="58"/>
      <c r="AA2315" s="38"/>
      <c r="AB2315" s="38"/>
      <c r="AC2315" s="58"/>
      <c r="AD2315" s="58"/>
      <c r="AE2315" s="58"/>
      <c r="AF2315" s="58"/>
      <c r="AG2315" s="58"/>
      <c r="AH2315" s="58"/>
      <c r="AI2315" s="58"/>
      <c r="AJ2315" s="58"/>
      <c r="AK2315" s="58"/>
      <c r="AL2315" s="58"/>
      <c r="AM2315" s="58"/>
      <c r="AN2315" s="58"/>
      <c r="AO2315" s="58"/>
      <c r="AP2315" s="58"/>
      <c r="AQ2315" s="58"/>
      <c r="AR2315" s="58"/>
      <c r="AS2315" s="58"/>
      <c r="AT2315" s="58"/>
      <c r="AU2315" s="58"/>
      <c r="AV2315" s="58"/>
      <c r="AW2315" s="58"/>
    </row>
    <row r="2316" spans="2:49">
      <c r="B2316" s="58"/>
      <c r="C2316" s="58"/>
      <c r="D2316" s="58"/>
      <c r="E2316" s="58"/>
      <c r="F2316" s="58"/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  <c r="Q2316" s="58"/>
      <c r="R2316" s="58"/>
      <c r="S2316" s="58"/>
      <c r="T2316" s="58"/>
      <c r="U2316" s="58"/>
      <c r="V2316" s="58"/>
      <c r="W2316" s="58"/>
      <c r="X2316" s="58"/>
      <c r="Y2316" s="58"/>
      <c r="Z2316" s="58"/>
      <c r="AA2316" s="38"/>
      <c r="AB2316" s="38"/>
      <c r="AC2316" s="58"/>
      <c r="AD2316" s="58"/>
      <c r="AE2316" s="58"/>
      <c r="AF2316" s="58"/>
      <c r="AG2316" s="58"/>
      <c r="AH2316" s="58"/>
      <c r="AI2316" s="58"/>
      <c r="AJ2316" s="58"/>
      <c r="AK2316" s="58"/>
      <c r="AL2316" s="58"/>
      <c r="AM2316" s="58"/>
      <c r="AN2316" s="58"/>
      <c r="AO2316" s="58"/>
      <c r="AP2316" s="58"/>
      <c r="AQ2316" s="58"/>
      <c r="AR2316" s="58"/>
      <c r="AS2316" s="58"/>
      <c r="AT2316" s="58"/>
      <c r="AU2316" s="58"/>
      <c r="AV2316" s="58"/>
      <c r="AW2316" s="58"/>
    </row>
    <row r="2317" spans="2:49">
      <c r="B2317" s="58"/>
      <c r="C2317" s="58"/>
      <c r="D2317" s="58"/>
      <c r="E2317" s="58"/>
      <c r="F2317" s="58"/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  <c r="Q2317" s="58"/>
      <c r="R2317" s="58"/>
      <c r="S2317" s="58"/>
      <c r="T2317" s="58"/>
      <c r="U2317" s="58"/>
      <c r="V2317" s="58"/>
      <c r="W2317" s="58"/>
      <c r="X2317" s="58"/>
      <c r="Y2317" s="58"/>
      <c r="Z2317" s="58"/>
      <c r="AA2317" s="38"/>
      <c r="AB2317" s="38"/>
      <c r="AC2317" s="58"/>
      <c r="AD2317" s="58"/>
      <c r="AE2317" s="58"/>
      <c r="AF2317" s="58"/>
      <c r="AG2317" s="58"/>
      <c r="AH2317" s="58"/>
      <c r="AI2317" s="58"/>
      <c r="AJ2317" s="58"/>
      <c r="AK2317" s="58"/>
      <c r="AL2317" s="58"/>
      <c r="AM2317" s="58"/>
      <c r="AN2317" s="58"/>
      <c r="AO2317" s="58"/>
      <c r="AP2317" s="58"/>
      <c r="AQ2317" s="58"/>
      <c r="AR2317" s="58"/>
      <c r="AS2317" s="58"/>
      <c r="AT2317" s="58"/>
      <c r="AU2317" s="58"/>
      <c r="AV2317" s="58"/>
      <c r="AW2317" s="58"/>
    </row>
    <row r="2318" spans="2:49">
      <c r="B2318" s="58"/>
      <c r="C2318" s="58"/>
      <c r="D2318" s="58"/>
      <c r="E2318" s="58"/>
      <c r="F2318" s="58"/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  <c r="Q2318" s="58"/>
      <c r="R2318" s="58"/>
      <c r="S2318" s="58"/>
      <c r="T2318" s="58"/>
      <c r="U2318" s="58"/>
      <c r="V2318" s="58"/>
      <c r="W2318" s="58"/>
      <c r="X2318" s="58"/>
      <c r="Y2318" s="58"/>
      <c r="Z2318" s="58"/>
      <c r="AA2318" s="38"/>
      <c r="AB2318" s="38"/>
      <c r="AC2318" s="58"/>
      <c r="AD2318" s="58"/>
      <c r="AE2318" s="58"/>
      <c r="AF2318" s="58"/>
      <c r="AG2318" s="58"/>
      <c r="AH2318" s="58"/>
      <c r="AI2318" s="58"/>
      <c r="AJ2318" s="58"/>
      <c r="AK2318" s="58"/>
      <c r="AL2318" s="58"/>
      <c r="AM2318" s="58"/>
      <c r="AN2318" s="58"/>
      <c r="AO2318" s="58"/>
      <c r="AP2318" s="58"/>
      <c r="AQ2318" s="58"/>
      <c r="AR2318" s="58"/>
      <c r="AS2318" s="58"/>
      <c r="AT2318" s="58"/>
      <c r="AU2318" s="58"/>
      <c r="AV2318" s="58"/>
      <c r="AW2318" s="58"/>
    </row>
    <row r="2319" spans="2:49">
      <c r="B2319" s="58"/>
      <c r="C2319" s="58"/>
      <c r="D2319" s="58"/>
      <c r="E2319" s="58"/>
      <c r="F2319" s="58"/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  <c r="Q2319" s="58"/>
      <c r="R2319" s="58"/>
      <c r="S2319" s="58"/>
      <c r="T2319" s="58"/>
      <c r="U2319" s="58"/>
      <c r="V2319" s="58"/>
      <c r="W2319" s="58"/>
      <c r="X2319" s="58"/>
      <c r="Y2319" s="58"/>
      <c r="Z2319" s="58"/>
      <c r="AA2319" s="38"/>
      <c r="AB2319" s="38"/>
      <c r="AC2319" s="58"/>
      <c r="AD2319" s="58"/>
      <c r="AE2319" s="58"/>
      <c r="AF2319" s="58"/>
      <c r="AG2319" s="58"/>
      <c r="AH2319" s="58"/>
      <c r="AI2319" s="58"/>
      <c r="AJ2319" s="58"/>
      <c r="AK2319" s="58"/>
      <c r="AL2319" s="58"/>
      <c r="AM2319" s="58"/>
      <c r="AN2319" s="58"/>
      <c r="AO2319" s="58"/>
      <c r="AP2319" s="58"/>
      <c r="AQ2319" s="58"/>
      <c r="AR2319" s="58"/>
      <c r="AS2319" s="58"/>
      <c r="AT2319" s="58"/>
      <c r="AU2319" s="58"/>
      <c r="AV2319" s="58"/>
      <c r="AW2319" s="58"/>
    </row>
    <row r="2320" spans="2:49">
      <c r="B2320" s="58"/>
      <c r="C2320" s="58"/>
      <c r="D2320" s="58"/>
      <c r="E2320" s="58"/>
      <c r="F2320" s="58"/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  <c r="Q2320" s="58"/>
      <c r="R2320" s="58"/>
      <c r="S2320" s="58"/>
      <c r="T2320" s="58"/>
      <c r="U2320" s="58"/>
      <c r="V2320" s="58"/>
      <c r="W2320" s="58"/>
      <c r="X2320" s="58"/>
      <c r="Y2320" s="58"/>
      <c r="Z2320" s="58"/>
      <c r="AA2320" s="38"/>
      <c r="AB2320" s="38"/>
      <c r="AC2320" s="58"/>
      <c r="AD2320" s="58"/>
      <c r="AE2320" s="58"/>
      <c r="AF2320" s="58"/>
      <c r="AG2320" s="58"/>
      <c r="AH2320" s="58"/>
      <c r="AI2320" s="58"/>
      <c r="AJ2320" s="58"/>
      <c r="AK2320" s="58"/>
      <c r="AL2320" s="58"/>
      <c r="AM2320" s="58"/>
      <c r="AN2320" s="58"/>
      <c r="AO2320" s="58"/>
      <c r="AP2320" s="58"/>
      <c r="AQ2320" s="58"/>
      <c r="AR2320" s="58"/>
      <c r="AS2320" s="58"/>
      <c r="AT2320" s="58"/>
      <c r="AU2320" s="58"/>
      <c r="AV2320" s="58"/>
      <c r="AW2320" s="58"/>
    </row>
    <row r="2321" spans="2:49">
      <c r="B2321" s="58"/>
      <c r="C2321" s="58"/>
      <c r="D2321" s="58"/>
      <c r="E2321" s="58"/>
      <c r="F2321" s="58"/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  <c r="Q2321" s="58"/>
      <c r="R2321" s="58"/>
      <c r="S2321" s="58"/>
      <c r="T2321" s="58"/>
      <c r="U2321" s="58"/>
      <c r="V2321" s="58"/>
      <c r="W2321" s="58"/>
      <c r="X2321" s="58"/>
      <c r="Y2321" s="58"/>
      <c r="Z2321" s="58"/>
      <c r="AA2321" s="38"/>
      <c r="AB2321" s="38"/>
      <c r="AC2321" s="58"/>
      <c r="AD2321" s="58"/>
      <c r="AE2321" s="58"/>
      <c r="AF2321" s="58"/>
      <c r="AG2321" s="58"/>
      <c r="AH2321" s="58"/>
      <c r="AI2321" s="58"/>
      <c r="AJ2321" s="58"/>
      <c r="AK2321" s="58"/>
      <c r="AL2321" s="58"/>
      <c r="AM2321" s="58"/>
      <c r="AN2321" s="58"/>
      <c r="AO2321" s="58"/>
      <c r="AP2321" s="58"/>
      <c r="AQ2321" s="58"/>
      <c r="AR2321" s="58"/>
      <c r="AS2321" s="58"/>
      <c r="AT2321" s="58"/>
      <c r="AU2321" s="58"/>
      <c r="AV2321" s="58"/>
      <c r="AW2321" s="58"/>
    </row>
    <row r="2322" spans="2:49">
      <c r="B2322" s="58"/>
      <c r="C2322" s="58"/>
      <c r="D2322" s="58"/>
      <c r="E2322" s="58"/>
      <c r="F2322" s="58"/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  <c r="Q2322" s="58"/>
      <c r="R2322" s="58"/>
      <c r="S2322" s="58"/>
      <c r="T2322" s="58"/>
      <c r="U2322" s="58"/>
      <c r="V2322" s="58"/>
      <c r="W2322" s="58"/>
      <c r="X2322" s="58"/>
      <c r="Y2322" s="58"/>
      <c r="Z2322" s="58"/>
      <c r="AA2322" s="38"/>
      <c r="AB2322" s="38"/>
      <c r="AC2322" s="58"/>
      <c r="AD2322" s="58"/>
      <c r="AE2322" s="58"/>
      <c r="AF2322" s="58"/>
      <c r="AG2322" s="58"/>
      <c r="AH2322" s="58"/>
      <c r="AI2322" s="58"/>
      <c r="AJ2322" s="58"/>
      <c r="AK2322" s="58"/>
      <c r="AL2322" s="58"/>
      <c r="AM2322" s="58"/>
      <c r="AN2322" s="58"/>
      <c r="AO2322" s="58"/>
      <c r="AP2322" s="58"/>
      <c r="AQ2322" s="58"/>
      <c r="AR2322" s="58"/>
      <c r="AS2322" s="58"/>
      <c r="AT2322" s="58"/>
      <c r="AU2322" s="58"/>
      <c r="AV2322" s="58"/>
      <c r="AW2322" s="58"/>
    </row>
    <row r="2323" spans="2:49">
      <c r="B2323" s="58"/>
      <c r="C2323" s="58"/>
      <c r="D2323" s="58"/>
      <c r="E2323" s="58"/>
      <c r="F2323" s="58"/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  <c r="Q2323" s="58"/>
      <c r="R2323" s="58"/>
      <c r="S2323" s="58"/>
      <c r="T2323" s="58"/>
      <c r="U2323" s="58"/>
      <c r="V2323" s="58"/>
      <c r="W2323" s="58"/>
      <c r="X2323" s="58"/>
      <c r="Y2323" s="58"/>
      <c r="Z2323" s="58"/>
      <c r="AA2323" s="38"/>
      <c r="AB2323" s="38"/>
      <c r="AC2323" s="58"/>
      <c r="AD2323" s="58"/>
      <c r="AE2323" s="58"/>
      <c r="AF2323" s="58"/>
      <c r="AG2323" s="58"/>
      <c r="AH2323" s="58"/>
      <c r="AI2323" s="58"/>
      <c r="AJ2323" s="58"/>
      <c r="AK2323" s="58"/>
      <c r="AL2323" s="58"/>
      <c r="AM2323" s="58"/>
      <c r="AN2323" s="58"/>
      <c r="AO2323" s="58"/>
      <c r="AP2323" s="58"/>
      <c r="AQ2323" s="58"/>
      <c r="AR2323" s="58"/>
      <c r="AS2323" s="58"/>
      <c r="AT2323" s="58"/>
      <c r="AU2323" s="58"/>
      <c r="AV2323" s="58"/>
      <c r="AW2323" s="58"/>
    </row>
    <row r="2324" spans="2:49">
      <c r="B2324" s="58"/>
      <c r="C2324" s="58"/>
      <c r="D2324" s="58"/>
      <c r="E2324" s="58"/>
      <c r="F2324" s="58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  <c r="Q2324" s="58"/>
      <c r="R2324" s="58"/>
      <c r="S2324" s="58"/>
      <c r="T2324" s="58"/>
      <c r="U2324" s="58"/>
      <c r="V2324" s="58"/>
      <c r="W2324" s="58"/>
      <c r="X2324" s="58"/>
      <c r="Y2324" s="58"/>
      <c r="Z2324" s="58"/>
      <c r="AA2324" s="38"/>
      <c r="AB2324" s="38"/>
      <c r="AC2324" s="58"/>
      <c r="AD2324" s="58"/>
      <c r="AE2324" s="58"/>
      <c r="AF2324" s="58"/>
      <c r="AG2324" s="58"/>
      <c r="AH2324" s="58"/>
      <c r="AI2324" s="58"/>
      <c r="AJ2324" s="58"/>
      <c r="AK2324" s="58"/>
      <c r="AL2324" s="58"/>
      <c r="AM2324" s="58"/>
      <c r="AN2324" s="58"/>
      <c r="AO2324" s="58"/>
      <c r="AP2324" s="58"/>
      <c r="AQ2324" s="58"/>
      <c r="AR2324" s="58"/>
      <c r="AS2324" s="58"/>
      <c r="AT2324" s="58"/>
      <c r="AU2324" s="58"/>
      <c r="AV2324" s="58"/>
      <c r="AW2324" s="58"/>
    </row>
    <row r="2325" spans="2:49">
      <c r="B2325" s="58"/>
      <c r="C2325" s="58"/>
      <c r="D2325" s="58"/>
      <c r="E2325" s="58"/>
      <c r="F2325" s="58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  <c r="Q2325" s="58"/>
      <c r="R2325" s="58"/>
      <c r="S2325" s="58"/>
      <c r="T2325" s="58"/>
      <c r="U2325" s="58"/>
      <c r="V2325" s="58"/>
      <c r="W2325" s="58"/>
      <c r="X2325" s="58"/>
      <c r="Y2325" s="58"/>
      <c r="Z2325" s="58"/>
      <c r="AA2325" s="38"/>
      <c r="AB2325" s="38"/>
      <c r="AC2325" s="58"/>
      <c r="AD2325" s="58"/>
      <c r="AE2325" s="58"/>
      <c r="AF2325" s="58"/>
      <c r="AG2325" s="58"/>
      <c r="AH2325" s="58"/>
      <c r="AI2325" s="58"/>
      <c r="AJ2325" s="58"/>
      <c r="AK2325" s="58"/>
      <c r="AL2325" s="58"/>
      <c r="AM2325" s="58"/>
      <c r="AN2325" s="58"/>
      <c r="AO2325" s="58"/>
      <c r="AP2325" s="58"/>
      <c r="AQ2325" s="58"/>
      <c r="AR2325" s="58"/>
      <c r="AS2325" s="58"/>
      <c r="AT2325" s="58"/>
      <c r="AU2325" s="58"/>
      <c r="AV2325" s="58"/>
      <c r="AW2325" s="58"/>
    </row>
    <row r="2326" spans="2:49">
      <c r="B2326" s="58"/>
      <c r="C2326" s="58"/>
      <c r="D2326" s="58"/>
      <c r="E2326" s="58"/>
      <c r="F2326" s="58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  <c r="Q2326" s="58"/>
      <c r="R2326" s="58"/>
      <c r="S2326" s="58"/>
      <c r="T2326" s="58"/>
      <c r="U2326" s="58"/>
      <c r="V2326" s="58"/>
      <c r="W2326" s="58"/>
      <c r="X2326" s="58"/>
      <c r="Y2326" s="58"/>
      <c r="Z2326" s="58"/>
      <c r="AA2326" s="38"/>
      <c r="AB2326" s="38"/>
      <c r="AC2326" s="58"/>
      <c r="AD2326" s="58"/>
      <c r="AE2326" s="58"/>
      <c r="AF2326" s="58"/>
      <c r="AG2326" s="58"/>
      <c r="AH2326" s="58"/>
      <c r="AI2326" s="58"/>
      <c r="AJ2326" s="58"/>
      <c r="AK2326" s="58"/>
      <c r="AL2326" s="58"/>
      <c r="AM2326" s="58"/>
      <c r="AN2326" s="58"/>
      <c r="AO2326" s="58"/>
      <c r="AP2326" s="58"/>
      <c r="AQ2326" s="58"/>
      <c r="AR2326" s="58"/>
      <c r="AS2326" s="58"/>
      <c r="AT2326" s="58"/>
      <c r="AU2326" s="58"/>
      <c r="AV2326" s="58"/>
      <c r="AW2326" s="58"/>
    </row>
    <row r="2327" spans="2:49">
      <c r="B2327" s="58"/>
      <c r="C2327" s="58"/>
      <c r="D2327" s="58"/>
      <c r="E2327" s="58"/>
      <c r="F2327" s="58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  <c r="Q2327" s="58"/>
      <c r="R2327" s="58"/>
      <c r="S2327" s="58"/>
      <c r="T2327" s="58"/>
      <c r="U2327" s="58"/>
      <c r="V2327" s="58"/>
      <c r="W2327" s="58"/>
      <c r="X2327" s="58"/>
      <c r="Y2327" s="58"/>
      <c r="Z2327" s="58"/>
      <c r="AA2327" s="38"/>
      <c r="AB2327" s="38"/>
      <c r="AC2327" s="58"/>
      <c r="AD2327" s="58"/>
      <c r="AE2327" s="58"/>
      <c r="AF2327" s="58"/>
      <c r="AG2327" s="58"/>
      <c r="AH2327" s="58"/>
      <c r="AI2327" s="58"/>
      <c r="AJ2327" s="58"/>
      <c r="AK2327" s="58"/>
      <c r="AL2327" s="58"/>
      <c r="AM2327" s="58"/>
      <c r="AN2327" s="58"/>
      <c r="AO2327" s="58"/>
      <c r="AP2327" s="58"/>
      <c r="AQ2327" s="58"/>
      <c r="AR2327" s="58"/>
      <c r="AS2327" s="58"/>
      <c r="AT2327" s="58"/>
      <c r="AU2327" s="58"/>
      <c r="AV2327" s="58"/>
      <c r="AW2327" s="58"/>
    </row>
    <row r="2328" spans="2:49">
      <c r="B2328" s="58"/>
      <c r="C2328" s="58"/>
      <c r="D2328" s="58"/>
      <c r="E2328" s="58"/>
      <c r="F2328" s="58"/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  <c r="Q2328" s="58"/>
      <c r="R2328" s="58"/>
      <c r="S2328" s="58"/>
      <c r="T2328" s="58"/>
      <c r="U2328" s="58"/>
      <c r="V2328" s="58"/>
      <c r="W2328" s="58"/>
      <c r="X2328" s="58"/>
      <c r="Y2328" s="58"/>
      <c r="Z2328" s="58"/>
      <c r="AA2328" s="38"/>
      <c r="AB2328" s="38"/>
      <c r="AC2328" s="58"/>
      <c r="AD2328" s="58"/>
      <c r="AE2328" s="58"/>
      <c r="AF2328" s="58"/>
      <c r="AG2328" s="58"/>
      <c r="AH2328" s="58"/>
      <c r="AI2328" s="58"/>
      <c r="AJ2328" s="58"/>
      <c r="AK2328" s="58"/>
      <c r="AL2328" s="58"/>
      <c r="AM2328" s="58"/>
      <c r="AN2328" s="58"/>
      <c r="AO2328" s="58"/>
      <c r="AP2328" s="58"/>
      <c r="AQ2328" s="58"/>
      <c r="AR2328" s="58"/>
      <c r="AS2328" s="58"/>
      <c r="AT2328" s="58"/>
      <c r="AU2328" s="58"/>
      <c r="AV2328" s="58"/>
      <c r="AW2328" s="58"/>
    </row>
    <row r="2329" spans="2:49">
      <c r="B2329" s="58"/>
      <c r="C2329" s="58"/>
      <c r="D2329" s="58"/>
      <c r="E2329" s="58"/>
      <c r="F2329" s="58"/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  <c r="Q2329" s="58"/>
      <c r="R2329" s="58"/>
      <c r="S2329" s="58"/>
      <c r="T2329" s="58"/>
      <c r="U2329" s="58"/>
      <c r="V2329" s="58"/>
      <c r="W2329" s="58"/>
      <c r="X2329" s="58"/>
      <c r="Y2329" s="58"/>
      <c r="Z2329" s="58"/>
      <c r="AA2329" s="38"/>
      <c r="AB2329" s="38"/>
      <c r="AC2329" s="58"/>
      <c r="AD2329" s="58"/>
      <c r="AE2329" s="58"/>
      <c r="AF2329" s="58"/>
      <c r="AG2329" s="58"/>
      <c r="AH2329" s="58"/>
      <c r="AI2329" s="58"/>
      <c r="AJ2329" s="58"/>
      <c r="AK2329" s="58"/>
      <c r="AL2329" s="58"/>
      <c r="AM2329" s="58"/>
      <c r="AN2329" s="58"/>
      <c r="AO2329" s="58"/>
      <c r="AP2329" s="58"/>
      <c r="AQ2329" s="58"/>
      <c r="AR2329" s="58"/>
      <c r="AS2329" s="58"/>
      <c r="AT2329" s="58"/>
      <c r="AU2329" s="58"/>
      <c r="AV2329" s="58"/>
      <c r="AW2329" s="58"/>
    </row>
    <row r="2330" spans="2:49">
      <c r="B2330" s="58"/>
      <c r="C2330" s="58"/>
      <c r="D2330" s="58"/>
      <c r="E2330" s="58"/>
      <c r="F2330" s="58"/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  <c r="Q2330" s="58"/>
      <c r="R2330" s="58"/>
      <c r="S2330" s="58"/>
      <c r="T2330" s="58"/>
      <c r="U2330" s="58"/>
      <c r="V2330" s="58"/>
      <c r="W2330" s="58"/>
      <c r="X2330" s="58"/>
      <c r="Y2330" s="58"/>
      <c r="Z2330" s="58"/>
      <c r="AA2330" s="38"/>
      <c r="AB2330" s="38"/>
      <c r="AC2330" s="58"/>
      <c r="AD2330" s="58"/>
      <c r="AE2330" s="58"/>
      <c r="AF2330" s="58"/>
      <c r="AG2330" s="58"/>
      <c r="AH2330" s="58"/>
      <c r="AI2330" s="58"/>
      <c r="AJ2330" s="58"/>
      <c r="AK2330" s="58"/>
      <c r="AL2330" s="58"/>
      <c r="AM2330" s="58"/>
      <c r="AN2330" s="58"/>
      <c r="AO2330" s="58"/>
      <c r="AP2330" s="58"/>
      <c r="AQ2330" s="58"/>
      <c r="AR2330" s="58"/>
      <c r="AS2330" s="58"/>
      <c r="AT2330" s="58"/>
      <c r="AU2330" s="58"/>
      <c r="AV2330" s="58"/>
      <c r="AW2330" s="58"/>
    </row>
    <row r="2331" spans="2:49">
      <c r="B2331" s="58"/>
      <c r="C2331" s="58"/>
      <c r="D2331" s="58"/>
      <c r="E2331" s="58"/>
      <c r="F2331" s="58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  <c r="Q2331" s="58"/>
      <c r="R2331" s="58"/>
      <c r="S2331" s="58"/>
      <c r="T2331" s="58"/>
      <c r="U2331" s="58"/>
      <c r="V2331" s="58"/>
      <c r="W2331" s="58"/>
      <c r="X2331" s="58"/>
      <c r="Y2331" s="58"/>
      <c r="Z2331" s="58"/>
      <c r="AA2331" s="38"/>
      <c r="AB2331" s="38"/>
      <c r="AC2331" s="58"/>
      <c r="AD2331" s="58"/>
      <c r="AE2331" s="58"/>
      <c r="AF2331" s="58"/>
      <c r="AG2331" s="58"/>
      <c r="AH2331" s="58"/>
      <c r="AI2331" s="58"/>
      <c r="AJ2331" s="58"/>
      <c r="AK2331" s="58"/>
      <c r="AL2331" s="58"/>
      <c r="AM2331" s="58"/>
      <c r="AN2331" s="58"/>
      <c r="AO2331" s="58"/>
      <c r="AP2331" s="58"/>
      <c r="AQ2331" s="58"/>
      <c r="AR2331" s="58"/>
      <c r="AS2331" s="58"/>
      <c r="AT2331" s="58"/>
      <c r="AU2331" s="58"/>
      <c r="AV2331" s="58"/>
      <c r="AW2331" s="58"/>
    </row>
    <row r="2332" spans="2:49">
      <c r="B2332" s="58"/>
      <c r="C2332" s="58"/>
      <c r="D2332" s="58"/>
      <c r="E2332" s="58"/>
      <c r="F2332" s="58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  <c r="Q2332" s="58"/>
      <c r="R2332" s="58"/>
      <c r="S2332" s="58"/>
      <c r="T2332" s="58"/>
      <c r="U2332" s="58"/>
      <c r="V2332" s="58"/>
      <c r="W2332" s="58"/>
      <c r="X2332" s="58"/>
      <c r="Y2332" s="58"/>
      <c r="Z2332" s="58"/>
      <c r="AA2332" s="38"/>
      <c r="AB2332" s="38"/>
      <c r="AC2332" s="58"/>
      <c r="AD2332" s="58"/>
      <c r="AE2332" s="58"/>
      <c r="AF2332" s="58"/>
      <c r="AG2332" s="58"/>
      <c r="AH2332" s="58"/>
      <c r="AI2332" s="58"/>
      <c r="AJ2332" s="58"/>
      <c r="AK2332" s="58"/>
      <c r="AL2332" s="58"/>
      <c r="AM2332" s="58"/>
      <c r="AN2332" s="58"/>
      <c r="AO2332" s="58"/>
      <c r="AP2332" s="58"/>
      <c r="AQ2332" s="58"/>
      <c r="AR2332" s="58"/>
      <c r="AS2332" s="58"/>
      <c r="AT2332" s="58"/>
      <c r="AU2332" s="58"/>
      <c r="AV2332" s="58"/>
      <c r="AW2332" s="58"/>
    </row>
    <row r="2333" spans="2:49">
      <c r="B2333" s="58"/>
      <c r="C2333" s="58"/>
      <c r="D2333" s="58"/>
      <c r="E2333" s="58"/>
      <c r="F2333" s="58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  <c r="Q2333" s="58"/>
      <c r="R2333" s="58"/>
      <c r="S2333" s="58"/>
      <c r="T2333" s="58"/>
      <c r="U2333" s="58"/>
      <c r="V2333" s="58"/>
      <c r="W2333" s="58"/>
      <c r="X2333" s="58"/>
      <c r="Y2333" s="58"/>
      <c r="Z2333" s="58"/>
      <c r="AA2333" s="38"/>
      <c r="AB2333" s="38"/>
      <c r="AC2333" s="58"/>
      <c r="AD2333" s="58"/>
      <c r="AE2333" s="58"/>
      <c r="AF2333" s="58"/>
      <c r="AG2333" s="58"/>
      <c r="AH2333" s="58"/>
      <c r="AI2333" s="58"/>
      <c r="AJ2333" s="58"/>
      <c r="AK2333" s="58"/>
      <c r="AL2333" s="58"/>
      <c r="AM2333" s="58"/>
      <c r="AN2333" s="58"/>
      <c r="AO2333" s="58"/>
      <c r="AP2333" s="58"/>
      <c r="AQ2333" s="58"/>
      <c r="AR2333" s="58"/>
      <c r="AS2333" s="58"/>
      <c r="AT2333" s="58"/>
      <c r="AU2333" s="58"/>
      <c r="AV2333" s="58"/>
      <c r="AW2333" s="58"/>
    </row>
    <row r="2334" spans="2:49">
      <c r="B2334" s="58"/>
      <c r="C2334" s="58"/>
      <c r="D2334" s="58"/>
      <c r="E2334" s="58"/>
      <c r="F2334" s="58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  <c r="Q2334" s="58"/>
      <c r="R2334" s="58"/>
      <c r="S2334" s="58"/>
      <c r="T2334" s="58"/>
      <c r="U2334" s="58"/>
      <c r="V2334" s="58"/>
      <c r="W2334" s="58"/>
      <c r="X2334" s="58"/>
      <c r="Y2334" s="58"/>
      <c r="Z2334" s="58"/>
      <c r="AA2334" s="38"/>
      <c r="AB2334" s="38"/>
      <c r="AC2334" s="58"/>
      <c r="AD2334" s="58"/>
      <c r="AE2334" s="58"/>
      <c r="AF2334" s="58"/>
      <c r="AG2334" s="58"/>
      <c r="AH2334" s="58"/>
      <c r="AI2334" s="58"/>
      <c r="AJ2334" s="58"/>
      <c r="AK2334" s="58"/>
      <c r="AL2334" s="58"/>
      <c r="AM2334" s="58"/>
      <c r="AN2334" s="58"/>
      <c r="AO2334" s="58"/>
      <c r="AP2334" s="58"/>
      <c r="AQ2334" s="58"/>
      <c r="AR2334" s="58"/>
      <c r="AS2334" s="58"/>
      <c r="AT2334" s="58"/>
      <c r="AU2334" s="58"/>
      <c r="AV2334" s="58"/>
      <c r="AW2334" s="58"/>
    </row>
    <row r="2335" spans="2:49">
      <c r="B2335" s="58"/>
      <c r="C2335" s="58"/>
      <c r="D2335" s="58"/>
      <c r="E2335" s="58"/>
      <c r="F2335" s="58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  <c r="Q2335" s="58"/>
      <c r="R2335" s="58"/>
      <c r="S2335" s="58"/>
      <c r="T2335" s="58"/>
      <c r="U2335" s="58"/>
      <c r="V2335" s="58"/>
      <c r="W2335" s="58"/>
      <c r="X2335" s="58"/>
      <c r="Y2335" s="58"/>
      <c r="Z2335" s="58"/>
      <c r="AA2335" s="38"/>
      <c r="AB2335" s="38"/>
      <c r="AC2335" s="58"/>
      <c r="AD2335" s="58"/>
      <c r="AE2335" s="58"/>
      <c r="AF2335" s="58"/>
      <c r="AG2335" s="58"/>
      <c r="AH2335" s="58"/>
      <c r="AI2335" s="58"/>
      <c r="AJ2335" s="58"/>
      <c r="AK2335" s="58"/>
      <c r="AL2335" s="58"/>
      <c r="AM2335" s="58"/>
      <c r="AN2335" s="58"/>
      <c r="AO2335" s="58"/>
      <c r="AP2335" s="58"/>
      <c r="AQ2335" s="58"/>
      <c r="AR2335" s="58"/>
      <c r="AS2335" s="58"/>
      <c r="AT2335" s="58"/>
      <c r="AU2335" s="58"/>
      <c r="AV2335" s="58"/>
      <c r="AW2335" s="58"/>
    </row>
    <row r="2336" spans="2:49">
      <c r="B2336" s="58"/>
      <c r="C2336" s="58"/>
      <c r="D2336" s="58"/>
      <c r="E2336" s="58"/>
      <c r="F2336" s="58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  <c r="Q2336" s="58"/>
      <c r="R2336" s="58"/>
      <c r="S2336" s="58"/>
      <c r="T2336" s="58"/>
      <c r="U2336" s="58"/>
      <c r="V2336" s="58"/>
      <c r="W2336" s="58"/>
      <c r="X2336" s="58"/>
      <c r="Y2336" s="58"/>
      <c r="Z2336" s="58"/>
      <c r="AA2336" s="38"/>
      <c r="AB2336" s="38"/>
      <c r="AC2336" s="58"/>
      <c r="AD2336" s="58"/>
      <c r="AE2336" s="58"/>
      <c r="AF2336" s="58"/>
      <c r="AG2336" s="58"/>
      <c r="AH2336" s="58"/>
      <c r="AI2336" s="58"/>
      <c r="AJ2336" s="58"/>
      <c r="AK2336" s="58"/>
      <c r="AL2336" s="58"/>
      <c r="AM2336" s="58"/>
      <c r="AN2336" s="58"/>
      <c r="AO2336" s="58"/>
      <c r="AP2336" s="58"/>
      <c r="AQ2336" s="58"/>
      <c r="AR2336" s="58"/>
      <c r="AS2336" s="58"/>
      <c r="AT2336" s="58"/>
      <c r="AU2336" s="58"/>
      <c r="AV2336" s="58"/>
      <c r="AW2336" s="58"/>
    </row>
    <row r="2337" spans="2:49">
      <c r="B2337" s="58"/>
      <c r="C2337" s="58"/>
      <c r="D2337" s="58"/>
      <c r="E2337" s="58"/>
      <c r="F2337" s="58"/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  <c r="Q2337" s="58"/>
      <c r="R2337" s="58"/>
      <c r="S2337" s="58"/>
      <c r="T2337" s="58"/>
      <c r="U2337" s="58"/>
      <c r="V2337" s="58"/>
      <c r="W2337" s="58"/>
      <c r="X2337" s="58"/>
      <c r="Y2337" s="58"/>
      <c r="Z2337" s="58"/>
      <c r="AA2337" s="38"/>
      <c r="AB2337" s="38"/>
      <c r="AC2337" s="58"/>
      <c r="AD2337" s="58"/>
      <c r="AE2337" s="58"/>
      <c r="AF2337" s="58"/>
      <c r="AG2337" s="58"/>
      <c r="AH2337" s="58"/>
      <c r="AI2337" s="58"/>
      <c r="AJ2337" s="58"/>
      <c r="AK2337" s="58"/>
      <c r="AL2337" s="58"/>
      <c r="AM2337" s="58"/>
      <c r="AN2337" s="58"/>
      <c r="AO2337" s="58"/>
      <c r="AP2337" s="58"/>
      <c r="AQ2337" s="58"/>
      <c r="AR2337" s="58"/>
      <c r="AS2337" s="58"/>
      <c r="AT2337" s="58"/>
      <c r="AU2337" s="58"/>
      <c r="AV2337" s="58"/>
      <c r="AW2337" s="58"/>
    </row>
    <row r="2338" spans="2:49">
      <c r="B2338" s="58"/>
      <c r="C2338" s="58"/>
      <c r="D2338" s="58"/>
      <c r="E2338" s="58"/>
      <c r="F2338" s="58"/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  <c r="Q2338" s="58"/>
      <c r="R2338" s="58"/>
      <c r="S2338" s="58"/>
      <c r="T2338" s="58"/>
      <c r="U2338" s="58"/>
      <c r="V2338" s="58"/>
      <c r="W2338" s="58"/>
      <c r="X2338" s="58"/>
      <c r="Y2338" s="58"/>
      <c r="Z2338" s="58"/>
      <c r="AA2338" s="38"/>
      <c r="AB2338" s="38"/>
      <c r="AC2338" s="58"/>
      <c r="AD2338" s="58"/>
      <c r="AE2338" s="58"/>
      <c r="AF2338" s="58"/>
      <c r="AG2338" s="58"/>
      <c r="AH2338" s="58"/>
      <c r="AI2338" s="58"/>
      <c r="AJ2338" s="58"/>
      <c r="AK2338" s="58"/>
      <c r="AL2338" s="58"/>
      <c r="AM2338" s="58"/>
      <c r="AN2338" s="58"/>
      <c r="AO2338" s="58"/>
      <c r="AP2338" s="58"/>
      <c r="AQ2338" s="58"/>
      <c r="AR2338" s="58"/>
      <c r="AS2338" s="58"/>
      <c r="AT2338" s="58"/>
      <c r="AU2338" s="58"/>
      <c r="AV2338" s="58"/>
      <c r="AW2338" s="58"/>
    </row>
    <row r="2339" spans="2:49">
      <c r="B2339" s="58"/>
      <c r="C2339" s="58"/>
      <c r="D2339" s="58"/>
      <c r="E2339" s="58"/>
      <c r="F2339" s="58"/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  <c r="Q2339" s="58"/>
      <c r="R2339" s="58"/>
      <c r="S2339" s="58"/>
      <c r="T2339" s="58"/>
      <c r="U2339" s="58"/>
      <c r="V2339" s="58"/>
      <c r="W2339" s="58"/>
      <c r="X2339" s="58"/>
      <c r="Y2339" s="58"/>
      <c r="Z2339" s="58"/>
      <c r="AA2339" s="38"/>
      <c r="AB2339" s="38"/>
      <c r="AC2339" s="58"/>
      <c r="AD2339" s="58"/>
      <c r="AE2339" s="58"/>
      <c r="AF2339" s="58"/>
      <c r="AG2339" s="58"/>
      <c r="AH2339" s="58"/>
      <c r="AI2339" s="58"/>
      <c r="AJ2339" s="58"/>
      <c r="AK2339" s="58"/>
      <c r="AL2339" s="58"/>
      <c r="AM2339" s="58"/>
      <c r="AN2339" s="58"/>
      <c r="AO2339" s="58"/>
      <c r="AP2339" s="58"/>
      <c r="AQ2339" s="58"/>
      <c r="AR2339" s="58"/>
      <c r="AS2339" s="58"/>
      <c r="AT2339" s="58"/>
      <c r="AU2339" s="58"/>
      <c r="AV2339" s="58"/>
      <c r="AW2339" s="58"/>
    </row>
    <row r="2340" spans="2:49">
      <c r="B2340" s="58"/>
      <c r="C2340" s="58"/>
      <c r="D2340" s="58"/>
      <c r="E2340" s="58"/>
      <c r="F2340" s="58"/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  <c r="Q2340" s="58"/>
      <c r="R2340" s="58"/>
      <c r="S2340" s="58"/>
      <c r="T2340" s="58"/>
      <c r="U2340" s="58"/>
      <c r="V2340" s="58"/>
      <c r="W2340" s="58"/>
      <c r="X2340" s="58"/>
      <c r="Y2340" s="58"/>
      <c r="Z2340" s="58"/>
      <c r="AA2340" s="38"/>
      <c r="AB2340" s="38"/>
      <c r="AC2340" s="58"/>
      <c r="AD2340" s="58"/>
      <c r="AE2340" s="58"/>
      <c r="AF2340" s="58"/>
      <c r="AG2340" s="58"/>
      <c r="AH2340" s="58"/>
      <c r="AI2340" s="58"/>
      <c r="AJ2340" s="58"/>
      <c r="AK2340" s="58"/>
      <c r="AL2340" s="58"/>
      <c r="AM2340" s="58"/>
      <c r="AN2340" s="58"/>
      <c r="AO2340" s="58"/>
      <c r="AP2340" s="58"/>
      <c r="AQ2340" s="58"/>
      <c r="AR2340" s="58"/>
      <c r="AS2340" s="58"/>
      <c r="AT2340" s="58"/>
      <c r="AU2340" s="58"/>
      <c r="AV2340" s="58"/>
      <c r="AW2340" s="58"/>
    </row>
    <row r="2341" spans="2:49">
      <c r="B2341" s="58"/>
      <c r="C2341" s="58"/>
      <c r="D2341" s="58"/>
      <c r="E2341" s="58"/>
      <c r="F2341" s="58"/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  <c r="Q2341" s="58"/>
      <c r="R2341" s="58"/>
      <c r="S2341" s="58"/>
      <c r="T2341" s="58"/>
      <c r="U2341" s="58"/>
      <c r="V2341" s="58"/>
      <c r="W2341" s="58"/>
      <c r="X2341" s="58"/>
      <c r="Y2341" s="58"/>
      <c r="Z2341" s="58"/>
      <c r="AA2341" s="38"/>
      <c r="AB2341" s="38"/>
      <c r="AC2341" s="58"/>
      <c r="AD2341" s="58"/>
      <c r="AE2341" s="58"/>
      <c r="AF2341" s="58"/>
      <c r="AG2341" s="58"/>
      <c r="AH2341" s="58"/>
      <c r="AI2341" s="58"/>
      <c r="AJ2341" s="58"/>
      <c r="AK2341" s="58"/>
      <c r="AL2341" s="58"/>
      <c r="AM2341" s="58"/>
      <c r="AN2341" s="58"/>
      <c r="AO2341" s="58"/>
      <c r="AP2341" s="58"/>
      <c r="AQ2341" s="58"/>
      <c r="AR2341" s="58"/>
      <c r="AS2341" s="58"/>
      <c r="AT2341" s="58"/>
      <c r="AU2341" s="58"/>
      <c r="AV2341" s="58"/>
      <c r="AW2341" s="58"/>
    </row>
    <row r="2342" spans="2:49">
      <c r="B2342" s="58"/>
      <c r="C2342" s="58"/>
      <c r="D2342" s="58"/>
      <c r="E2342" s="58"/>
      <c r="F2342" s="58"/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  <c r="Q2342" s="58"/>
      <c r="R2342" s="58"/>
      <c r="S2342" s="58"/>
      <c r="T2342" s="58"/>
      <c r="U2342" s="58"/>
      <c r="V2342" s="58"/>
      <c r="W2342" s="58"/>
      <c r="X2342" s="58"/>
      <c r="Y2342" s="58"/>
      <c r="Z2342" s="58"/>
      <c r="AA2342" s="38"/>
      <c r="AB2342" s="38"/>
      <c r="AC2342" s="58"/>
      <c r="AD2342" s="58"/>
      <c r="AE2342" s="58"/>
      <c r="AF2342" s="58"/>
      <c r="AG2342" s="58"/>
      <c r="AH2342" s="58"/>
      <c r="AI2342" s="58"/>
      <c r="AJ2342" s="58"/>
      <c r="AK2342" s="58"/>
      <c r="AL2342" s="58"/>
      <c r="AM2342" s="58"/>
      <c r="AN2342" s="58"/>
      <c r="AO2342" s="58"/>
      <c r="AP2342" s="58"/>
      <c r="AQ2342" s="58"/>
      <c r="AR2342" s="58"/>
      <c r="AS2342" s="58"/>
      <c r="AT2342" s="58"/>
      <c r="AU2342" s="58"/>
      <c r="AV2342" s="58"/>
      <c r="AW2342" s="58"/>
    </row>
    <row r="2343" spans="2:49">
      <c r="B2343" s="58"/>
      <c r="C2343" s="58"/>
      <c r="D2343" s="58"/>
      <c r="E2343" s="58"/>
      <c r="F2343" s="58"/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  <c r="Q2343" s="58"/>
      <c r="R2343" s="58"/>
      <c r="S2343" s="58"/>
      <c r="T2343" s="58"/>
      <c r="U2343" s="58"/>
      <c r="V2343" s="58"/>
      <c r="W2343" s="58"/>
      <c r="X2343" s="58"/>
      <c r="Y2343" s="58"/>
      <c r="Z2343" s="58"/>
      <c r="AA2343" s="38"/>
      <c r="AB2343" s="38"/>
      <c r="AC2343" s="58"/>
      <c r="AD2343" s="58"/>
      <c r="AE2343" s="58"/>
      <c r="AF2343" s="58"/>
      <c r="AG2343" s="58"/>
      <c r="AH2343" s="58"/>
      <c r="AI2343" s="58"/>
      <c r="AJ2343" s="58"/>
      <c r="AK2343" s="58"/>
      <c r="AL2343" s="58"/>
      <c r="AM2343" s="58"/>
      <c r="AN2343" s="58"/>
      <c r="AO2343" s="58"/>
      <c r="AP2343" s="58"/>
      <c r="AQ2343" s="58"/>
      <c r="AR2343" s="58"/>
      <c r="AS2343" s="58"/>
      <c r="AT2343" s="58"/>
      <c r="AU2343" s="58"/>
      <c r="AV2343" s="58"/>
      <c r="AW2343" s="58"/>
    </row>
    <row r="2344" spans="2:49">
      <c r="B2344" s="58"/>
      <c r="C2344" s="58"/>
      <c r="D2344" s="58"/>
      <c r="E2344" s="58"/>
      <c r="F2344" s="58"/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  <c r="Q2344" s="58"/>
      <c r="R2344" s="58"/>
      <c r="S2344" s="58"/>
      <c r="T2344" s="58"/>
      <c r="U2344" s="58"/>
      <c r="V2344" s="58"/>
      <c r="W2344" s="58"/>
      <c r="X2344" s="58"/>
      <c r="Y2344" s="58"/>
      <c r="Z2344" s="58"/>
      <c r="AA2344" s="38"/>
      <c r="AB2344" s="38"/>
      <c r="AC2344" s="58"/>
      <c r="AD2344" s="58"/>
      <c r="AE2344" s="58"/>
      <c r="AF2344" s="58"/>
      <c r="AG2344" s="58"/>
      <c r="AH2344" s="58"/>
      <c r="AI2344" s="58"/>
      <c r="AJ2344" s="58"/>
      <c r="AK2344" s="58"/>
      <c r="AL2344" s="58"/>
      <c r="AM2344" s="58"/>
      <c r="AN2344" s="58"/>
      <c r="AO2344" s="58"/>
      <c r="AP2344" s="58"/>
      <c r="AQ2344" s="58"/>
      <c r="AR2344" s="58"/>
      <c r="AS2344" s="58"/>
      <c r="AT2344" s="58"/>
      <c r="AU2344" s="58"/>
      <c r="AV2344" s="58"/>
      <c r="AW2344" s="58"/>
    </row>
    <row r="2345" spans="2:49">
      <c r="B2345" s="58"/>
      <c r="C2345" s="58"/>
      <c r="D2345" s="58"/>
      <c r="E2345" s="58"/>
      <c r="F2345" s="58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  <c r="Q2345" s="58"/>
      <c r="R2345" s="58"/>
      <c r="S2345" s="58"/>
      <c r="T2345" s="58"/>
      <c r="U2345" s="58"/>
      <c r="V2345" s="58"/>
      <c r="W2345" s="58"/>
      <c r="X2345" s="58"/>
      <c r="Y2345" s="58"/>
      <c r="Z2345" s="58"/>
      <c r="AA2345" s="38"/>
      <c r="AB2345" s="38"/>
      <c r="AC2345" s="58"/>
      <c r="AD2345" s="58"/>
      <c r="AE2345" s="58"/>
      <c r="AF2345" s="58"/>
      <c r="AG2345" s="58"/>
      <c r="AH2345" s="58"/>
      <c r="AI2345" s="58"/>
      <c r="AJ2345" s="58"/>
      <c r="AK2345" s="58"/>
      <c r="AL2345" s="58"/>
      <c r="AM2345" s="58"/>
      <c r="AN2345" s="58"/>
      <c r="AO2345" s="58"/>
      <c r="AP2345" s="58"/>
      <c r="AQ2345" s="58"/>
      <c r="AR2345" s="58"/>
      <c r="AS2345" s="58"/>
      <c r="AT2345" s="58"/>
      <c r="AU2345" s="58"/>
      <c r="AV2345" s="58"/>
      <c r="AW2345" s="58"/>
    </row>
    <row r="2346" spans="2:49">
      <c r="B2346" s="58"/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  <c r="Q2346" s="58"/>
      <c r="R2346" s="58"/>
      <c r="S2346" s="58"/>
      <c r="T2346" s="58"/>
      <c r="U2346" s="58"/>
      <c r="V2346" s="58"/>
      <c r="W2346" s="58"/>
      <c r="X2346" s="58"/>
      <c r="Y2346" s="58"/>
      <c r="Z2346" s="58"/>
      <c r="AA2346" s="38"/>
      <c r="AB2346" s="38"/>
      <c r="AC2346" s="58"/>
      <c r="AD2346" s="58"/>
      <c r="AE2346" s="58"/>
      <c r="AF2346" s="58"/>
      <c r="AG2346" s="58"/>
      <c r="AH2346" s="58"/>
      <c r="AI2346" s="58"/>
      <c r="AJ2346" s="58"/>
      <c r="AK2346" s="58"/>
      <c r="AL2346" s="58"/>
      <c r="AM2346" s="58"/>
      <c r="AN2346" s="58"/>
      <c r="AO2346" s="58"/>
      <c r="AP2346" s="58"/>
      <c r="AQ2346" s="58"/>
      <c r="AR2346" s="58"/>
      <c r="AS2346" s="58"/>
      <c r="AT2346" s="58"/>
      <c r="AU2346" s="58"/>
      <c r="AV2346" s="58"/>
      <c r="AW2346" s="58"/>
    </row>
    <row r="2347" spans="2:49">
      <c r="B2347" s="58"/>
      <c r="C2347" s="58"/>
      <c r="D2347" s="58"/>
      <c r="E2347" s="58"/>
      <c r="F2347" s="58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  <c r="Q2347" s="58"/>
      <c r="R2347" s="58"/>
      <c r="S2347" s="58"/>
      <c r="T2347" s="58"/>
      <c r="U2347" s="58"/>
      <c r="V2347" s="58"/>
      <c r="W2347" s="58"/>
      <c r="X2347" s="58"/>
      <c r="Y2347" s="58"/>
      <c r="Z2347" s="58"/>
      <c r="AA2347" s="38"/>
      <c r="AB2347" s="38"/>
      <c r="AC2347" s="58"/>
      <c r="AD2347" s="58"/>
      <c r="AE2347" s="58"/>
      <c r="AF2347" s="58"/>
      <c r="AG2347" s="58"/>
      <c r="AH2347" s="58"/>
      <c r="AI2347" s="58"/>
      <c r="AJ2347" s="58"/>
      <c r="AK2347" s="58"/>
      <c r="AL2347" s="58"/>
      <c r="AM2347" s="58"/>
      <c r="AN2347" s="58"/>
      <c r="AO2347" s="58"/>
      <c r="AP2347" s="58"/>
      <c r="AQ2347" s="58"/>
      <c r="AR2347" s="58"/>
      <c r="AS2347" s="58"/>
      <c r="AT2347" s="58"/>
      <c r="AU2347" s="58"/>
      <c r="AV2347" s="58"/>
      <c r="AW2347" s="58"/>
    </row>
    <row r="2348" spans="2:49">
      <c r="B2348" s="58"/>
      <c r="C2348" s="58"/>
      <c r="D2348" s="58"/>
      <c r="E2348" s="58"/>
      <c r="F2348" s="58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  <c r="Q2348" s="58"/>
      <c r="R2348" s="58"/>
      <c r="S2348" s="58"/>
      <c r="T2348" s="58"/>
      <c r="U2348" s="58"/>
      <c r="V2348" s="58"/>
      <c r="W2348" s="58"/>
      <c r="X2348" s="58"/>
      <c r="Y2348" s="58"/>
      <c r="Z2348" s="58"/>
      <c r="AA2348" s="38"/>
      <c r="AB2348" s="38"/>
      <c r="AC2348" s="58"/>
      <c r="AD2348" s="58"/>
      <c r="AE2348" s="58"/>
      <c r="AF2348" s="58"/>
      <c r="AG2348" s="58"/>
      <c r="AH2348" s="58"/>
      <c r="AI2348" s="58"/>
      <c r="AJ2348" s="58"/>
      <c r="AK2348" s="58"/>
      <c r="AL2348" s="58"/>
      <c r="AM2348" s="58"/>
      <c r="AN2348" s="58"/>
      <c r="AO2348" s="58"/>
      <c r="AP2348" s="58"/>
      <c r="AQ2348" s="58"/>
      <c r="AR2348" s="58"/>
      <c r="AS2348" s="58"/>
      <c r="AT2348" s="58"/>
      <c r="AU2348" s="58"/>
      <c r="AV2348" s="58"/>
      <c r="AW2348" s="58"/>
    </row>
    <row r="2349" spans="2:49">
      <c r="B2349" s="58"/>
      <c r="C2349" s="58"/>
      <c r="D2349" s="58"/>
      <c r="E2349" s="58"/>
      <c r="F2349" s="58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  <c r="Q2349" s="58"/>
      <c r="R2349" s="58"/>
      <c r="S2349" s="58"/>
      <c r="T2349" s="58"/>
      <c r="U2349" s="58"/>
      <c r="V2349" s="58"/>
      <c r="W2349" s="58"/>
      <c r="X2349" s="58"/>
      <c r="Y2349" s="58"/>
      <c r="Z2349" s="58"/>
      <c r="AA2349" s="38"/>
      <c r="AB2349" s="38"/>
      <c r="AC2349" s="58"/>
      <c r="AD2349" s="58"/>
      <c r="AE2349" s="58"/>
      <c r="AF2349" s="58"/>
      <c r="AG2349" s="58"/>
      <c r="AH2349" s="58"/>
      <c r="AI2349" s="58"/>
      <c r="AJ2349" s="58"/>
      <c r="AK2349" s="58"/>
      <c r="AL2349" s="58"/>
      <c r="AM2349" s="58"/>
      <c r="AN2349" s="58"/>
      <c r="AO2349" s="58"/>
      <c r="AP2349" s="58"/>
      <c r="AQ2349" s="58"/>
      <c r="AR2349" s="58"/>
      <c r="AS2349" s="58"/>
      <c r="AT2349" s="58"/>
      <c r="AU2349" s="58"/>
      <c r="AV2349" s="58"/>
      <c r="AW2349" s="58"/>
    </row>
    <row r="2350" spans="2:49">
      <c r="B2350" s="58"/>
      <c r="C2350" s="58"/>
      <c r="D2350" s="58"/>
      <c r="E2350" s="58"/>
      <c r="F2350" s="58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  <c r="Q2350" s="58"/>
      <c r="R2350" s="58"/>
      <c r="S2350" s="58"/>
      <c r="T2350" s="58"/>
      <c r="U2350" s="58"/>
      <c r="V2350" s="58"/>
      <c r="W2350" s="58"/>
      <c r="X2350" s="58"/>
      <c r="Y2350" s="58"/>
      <c r="Z2350" s="58"/>
      <c r="AA2350" s="38"/>
      <c r="AB2350" s="38"/>
      <c r="AC2350" s="58"/>
      <c r="AD2350" s="58"/>
      <c r="AE2350" s="58"/>
      <c r="AF2350" s="58"/>
      <c r="AG2350" s="58"/>
      <c r="AH2350" s="58"/>
      <c r="AI2350" s="58"/>
      <c r="AJ2350" s="58"/>
      <c r="AK2350" s="58"/>
      <c r="AL2350" s="58"/>
      <c r="AM2350" s="58"/>
      <c r="AN2350" s="58"/>
      <c r="AO2350" s="58"/>
      <c r="AP2350" s="58"/>
      <c r="AQ2350" s="58"/>
      <c r="AR2350" s="58"/>
      <c r="AS2350" s="58"/>
      <c r="AT2350" s="58"/>
      <c r="AU2350" s="58"/>
      <c r="AV2350" s="58"/>
      <c r="AW2350" s="58"/>
    </row>
    <row r="2351" spans="2:49">
      <c r="B2351" s="58"/>
      <c r="C2351" s="58"/>
      <c r="D2351" s="58"/>
      <c r="E2351" s="58"/>
      <c r="F2351" s="58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  <c r="Q2351" s="58"/>
      <c r="R2351" s="58"/>
      <c r="S2351" s="58"/>
      <c r="T2351" s="58"/>
      <c r="U2351" s="58"/>
      <c r="V2351" s="58"/>
      <c r="W2351" s="58"/>
      <c r="X2351" s="58"/>
      <c r="Y2351" s="58"/>
      <c r="Z2351" s="58"/>
      <c r="AA2351" s="38"/>
      <c r="AB2351" s="38"/>
      <c r="AC2351" s="58"/>
      <c r="AD2351" s="58"/>
      <c r="AE2351" s="58"/>
      <c r="AF2351" s="58"/>
      <c r="AG2351" s="58"/>
      <c r="AH2351" s="58"/>
      <c r="AI2351" s="58"/>
      <c r="AJ2351" s="58"/>
      <c r="AK2351" s="58"/>
      <c r="AL2351" s="58"/>
      <c r="AM2351" s="58"/>
      <c r="AN2351" s="58"/>
      <c r="AO2351" s="58"/>
      <c r="AP2351" s="58"/>
      <c r="AQ2351" s="58"/>
      <c r="AR2351" s="58"/>
      <c r="AS2351" s="58"/>
      <c r="AT2351" s="58"/>
      <c r="AU2351" s="58"/>
      <c r="AV2351" s="58"/>
      <c r="AW2351" s="58"/>
    </row>
    <row r="2352" spans="2:49">
      <c r="B2352" s="58"/>
      <c r="C2352" s="58"/>
      <c r="D2352" s="58"/>
      <c r="E2352" s="58"/>
      <c r="F2352" s="58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  <c r="Q2352" s="58"/>
      <c r="R2352" s="58"/>
      <c r="S2352" s="58"/>
      <c r="T2352" s="58"/>
      <c r="U2352" s="58"/>
      <c r="V2352" s="58"/>
      <c r="W2352" s="58"/>
      <c r="X2352" s="58"/>
      <c r="Y2352" s="58"/>
      <c r="Z2352" s="58"/>
      <c r="AA2352" s="38"/>
      <c r="AB2352" s="38"/>
      <c r="AC2352" s="58"/>
      <c r="AD2352" s="58"/>
      <c r="AE2352" s="58"/>
      <c r="AF2352" s="58"/>
      <c r="AG2352" s="58"/>
      <c r="AH2352" s="58"/>
      <c r="AI2352" s="58"/>
      <c r="AJ2352" s="58"/>
      <c r="AK2352" s="58"/>
      <c r="AL2352" s="58"/>
      <c r="AM2352" s="58"/>
      <c r="AN2352" s="58"/>
      <c r="AO2352" s="58"/>
      <c r="AP2352" s="58"/>
      <c r="AQ2352" s="58"/>
      <c r="AR2352" s="58"/>
      <c r="AS2352" s="58"/>
      <c r="AT2352" s="58"/>
      <c r="AU2352" s="58"/>
      <c r="AV2352" s="58"/>
      <c r="AW2352" s="58"/>
    </row>
    <row r="2353" spans="2:49">
      <c r="B2353" s="58"/>
      <c r="C2353" s="58"/>
      <c r="D2353" s="58"/>
      <c r="E2353" s="58"/>
      <c r="F2353" s="58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  <c r="Q2353" s="58"/>
      <c r="R2353" s="58"/>
      <c r="S2353" s="58"/>
      <c r="T2353" s="58"/>
      <c r="U2353" s="58"/>
      <c r="V2353" s="58"/>
      <c r="W2353" s="58"/>
      <c r="X2353" s="58"/>
      <c r="Y2353" s="58"/>
      <c r="Z2353" s="58"/>
      <c r="AA2353" s="38"/>
      <c r="AB2353" s="38"/>
      <c r="AC2353" s="58"/>
      <c r="AD2353" s="58"/>
      <c r="AE2353" s="58"/>
      <c r="AF2353" s="58"/>
      <c r="AG2353" s="58"/>
      <c r="AH2353" s="58"/>
      <c r="AI2353" s="58"/>
      <c r="AJ2353" s="58"/>
      <c r="AK2353" s="58"/>
      <c r="AL2353" s="58"/>
      <c r="AM2353" s="58"/>
      <c r="AN2353" s="58"/>
      <c r="AO2353" s="58"/>
      <c r="AP2353" s="58"/>
      <c r="AQ2353" s="58"/>
      <c r="AR2353" s="58"/>
      <c r="AS2353" s="58"/>
      <c r="AT2353" s="58"/>
      <c r="AU2353" s="58"/>
      <c r="AV2353" s="58"/>
      <c r="AW2353" s="58"/>
    </row>
    <row r="2354" spans="2:49">
      <c r="B2354" s="58"/>
      <c r="C2354" s="58"/>
      <c r="D2354" s="58"/>
      <c r="E2354" s="58"/>
      <c r="F2354" s="58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  <c r="Q2354" s="58"/>
      <c r="R2354" s="58"/>
      <c r="S2354" s="58"/>
      <c r="T2354" s="58"/>
      <c r="U2354" s="58"/>
      <c r="V2354" s="58"/>
      <c r="W2354" s="58"/>
      <c r="X2354" s="58"/>
      <c r="Y2354" s="58"/>
      <c r="Z2354" s="58"/>
      <c r="AA2354" s="38"/>
      <c r="AB2354" s="38"/>
      <c r="AC2354" s="58"/>
      <c r="AD2354" s="58"/>
      <c r="AE2354" s="58"/>
      <c r="AF2354" s="58"/>
      <c r="AG2354" s="58"/>
      <c r="AH2354" s="58"/>
      <c r="AI2354" s="58"/>
      <c r="AJ2354" s="58"/>
      <c r="AK2354" s="58"/>
      <c r="AL2354" s="58"/>
      <c r="AM2354" s="58"/>
      <c r="AN2354" s="58"/>
      <c r="AO2354" s="58"/>
      <c r="AP2354" s="58"/>
      <c r="AQ2354" s="58"/>
      <c r="AR2354" s="58"/>
      <c r="AS2354" s="58"/>
      <c r="AT2354" s="58"/>
      <c r="AU2354" s="58"/>
      <c r="AV2354" s="58"/>
      <c r="AW2354" s="58"/>
    </row>
    <row r="2355" spans="2:49">
      <c r="B2355" s="58"/>
      <c r="C2355" s="58"/>
      <c r="D2355" s="58"/>
      <c r="E2355" s="58"/>
      <c r="F2355" s="58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  <c r="Q2355" s="58"/>
      <c r="R2355" s="58"/>
      <c r="S2355" s="58"/>
      <c r="T2355" s="58"/>
      <c r="U2355" s="58"/>
      <c r="V2355" s="58"/>
      <c r="W2355" s="58"/>
      <c r="X2355" s="58"/>
      <c r="Y2355" s="58"/>
      <c r="Z2355" s="58"/>
      <c r="AA2355" s="38"/>
      <c r="AB2355" s="38"/>
      <c r="AC2355" s="58"/>
      <c r="AD2355" s="58"/>
      <c r="AE2355" s="58"/>
      <c r="AF2355" s="58"/>
      <c r="AG2355" s="58"/>
      <c r="AH2355" s="58"/>
      <c r="AI2355" s="58"/>
      <c r="AJ2355" s="58"/>
      <c r="AK2355" s="58"/>
      <c r="AL2355" s="58"/>
      <c r="AM2355" s="58"/>
      <c r="AN2355" s="58"/>
      <c r="AO2355" s="58"/>
      <c r="AP2355" s="58"/>
      <c r="AQ2355" s="58"/>
      <c r="AR2355" s="58"/>
      <c r="AS2355" s="58"/>
      <c r="AT2355" s="58"/>
      <c r="AU2355" s="58"/>
      <c r="AV2355" s="58"/>
      <c r="AW2355" s="58"/>
    </row>
    <row r="2356" spans="2:49">
      <c r="B2356" s="58"/>
      <c r="C2356" s="58"/>
      <c r="D2356" s="58"/>
      <c r="E2356" s="58"/>
      <c r="F2356" s="58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  <c r="Q2356" s="58"/>
      <c r="R2356" s="58"/>
      <c r="S2356" s="58"/>
      <c r="T2356" s="58"/>
      <c r="U2356" s="58"/>
      <c r="V2356" s="58"/>
      <c r="W2356" s="58"/>
      <c r="X2356" s="58"/>
      <c r="Y2356" s="58"/>
      <c r="Z2356" s="58"/>
      <c r="AA2356" s="38"/>
      <c r="AB2356" s="38"/>
      <c r="AC2356" s="58"/>
      <c r="AD2356" s="58"/>
      <c r="AE2356" s="58"/>
      <c r="AF2356" s="58"/>
      <c r="AG2356" s="58"/>
      <c r="AH2356" s="58"/>
      <c r="AI2356" s="58"/>
      <c r="AJ2356" s="58"/>
      <c r="AK2356" s="58"/>
      <c r="AL2356" s="58"/>
      <c r="AM2356" s="58"/>
      <c r="AN2356" s="58"/>
      <c r="AO2356" s="58"/>
      <c r="AP2356" s="58"/>
      <c r="AQ2356" s="58"/>
      <c r="AR2356" s="58"/>
      <c r="AS2356" s="58"/>
      <c r="AT2356" s="58"/>
      <c r="AU2356" s="58"/>
      <c r="AV2356" s="58"/>
      <c r="AW2356" s="58"/>
    </row>
    <row r="2357" spans="2:49">
      <c r="B2357" s="58"/>
      <c r="C2357" s="58"/>
      <c r="D2357" s="58"/>
      <c r="E2357" s="58"/>
      <c r="F2357" s="58"/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  <c r="Q2357" s="58"/>
      <c r="R2357" s="58"/>
      <c r="S2357" s="58"/>
      <c r="T2357" s="58"/>
      <c r="U2357" s="58"/>
      <c r="V2357" s="58"/>
      <c r="W2357" s="58"/>
      <c r="X2357" s="58"/>
      <c r="Y2357" s="58"/>
      <c r="Z2357" s="58"/>
      <c r="AA2357" s="38"/>
      <c r="AB2357" s="38"/>
      <c r="AC2357" s="58"/>
      <c r="AD2357" s="58"/>
      <c r="AE2357" s="58"/>
      <c r="AF2357" s="58"/>
      <c r="AG2357" s="58"/>
      <c r="AH2357" s="58"/>
      <c r="AI2357" s="58"/>
      <c r="AJ2357" s="58"/>
      <c r="AK2357" s="58"/>
      <c r="AL2357" s="58"/>
      <c r="AM2357" s="58"/>
      <c r="AN2357" s="58"/>
      <c r="AO2357" s="58"/>
      <c r="AP2357" s="58"/>
      <c r="AQ2357" s="58"/>
      <c r="AR2357" s="58"/>
      <c r="AS2357" s="58"/>
      <c r="AT2357" s="58"/>
      <c r="AU2357" s="58"/>
      <c r="AV2357" s="58"/>
      <c r="AW2357" s="58"/>
    </row>
    <row r="2358" spans="2:49">
      <c r="B2358" s="58"/>
      <c r="C2358" s="58"/>
      <c r="D2358" s="58"/>
      <c r="E2358" s="58"/>
      <c r="F2358" s="58"/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  <c r="Q2358" s="58"/>
      <c r="R2358" s="58"/>
      <c r="S2358" s="58"/>
      <c r="T2358" s="58"/>
      <c r="U2358" s="58"/>
      <c r="V2358" s="58"/>
      <c r="W2358" s="58"/>
      <c r="X2358" s="58"/>
      <c r="Y2358" s="58"/>
      <c r="Z2358" s="58"/>
      <c r="AA2358" s="38"/>
      <c r="AB2358" s="38"/>
      <c r="AC2358" s="58"/>
      <c r="AD2358" s="58"/>
      <c r="AE2358" s="58"/>
      <c r="AF2358" s="58"/>
      <c r="AG2358" s="58"/>
      <c r="AH2358" s="58"/>
      <c r="AI2358" s="58"/>
      <c r="AJ2358" s="58"/>
      <c r="AK2358" s="58"/>
      <c r="AL2358" s="58"/>
      <c r="AM2358" s="58"/>
      <c r="AN2358" s="58"/>
      <c r="AO2358" s="58"/>
      <c r="AP2358" s="58"/>
      <c r="AQ2358" s="58"/>
      <c r="AR2358" s="58"/>
      <c r="AS2358" s="58"/>
      <c r="AT2358" s="58"/>
      <c r="AU2358" s="58"/>
      <c r="AV2358" s="58"/>
      <c r="AW2358" s="58"/>
    </row>
    <row r="2359" spans="2:49">
      <c r="B2359" s="58"/>
      <c r="C2359" s="58"/>
      <c r="D2359" s="58"/>
      <c r="E2359" s="58"/>
      <c r="F2359" s="58"/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  <c r="Q2359" s="58"/>
      <c r="R2359" s="58"/>
      <c r="S2359" s="58"/>
      <c r="T2359" s="58"/>
      <c r="U2359" s="58"/>
      <c r="V2359" s="58"/>
      <c r="W2359" s="58"/>
      <c r="X2359" s="58"/>
      <c r="Y2359" s="58"/>
      <c r="Z2359" s="58"/>
      <c r="AA2359" s="38"/>
      <c r="AB2359" s="38"/>
      <c r="AC2359" s="58"/>
      <c r="AD2359" s="58"/>
      <c r="AE2359" s="58"/>
      <c r="AF2359" s="58"/>
      <c r="AG2359" s="58"/>
      <c r="AH2359" s="58"/>
      <c r="AI2359" s="58"/>
      <c r="AJ2359" s="58"/>
      <c r="AK2359" s="58"/>
      <c r="AL2359" s="58"/>
      <c r="AM2359" s="58"/>
      <c r="AN2359" s="58"/>
      <c r="AO2359" s="58"/>
      <c r="AP2359" s="58"/>
      <c r="AQ2359" s="58"/>
      <c r="AR2359" s="58"/>
      <c r="AS2359" s="58"/>
      <c r="AT2359" s="58"/>
      <c r="AU2359" s="58"/>
      <c r="AV2359" s="58"/>
      <c r="AW2359" s="58"/>
    </row>
    <row r="2360" spans="2:49">
      <c r="B2360" s="58"/>
      <c r="C2360" s="58"/>
      <c r="D2360" s="58"/>
      <c r="E2360" s="58"/>
      <c r="F2360" s="58"/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  <c r="Q2360" s="58"/>
      <c r="R2360" s="58"/>
      <c r="S2360" s="58"/>
      <c r="T2360" s="58"/>
      <c r="U2360" s="58"/>
      <c r="V2360" s="58"/>
      <c r="W2360" s="58"/>
      <c r="X2360" s="58"/>
      <c r="Y2360" s="58"/>
      <c r="Z2360" s="58"/>
      <c r="AA2360" s="38"/>
      <c r="AB2360" s="38"/>
      <c r="AC2360" s="58"/>
      <c r="AD2360" s="58"/>
      <c r="AE2360" s="58"/>
      <c r="AF2360" s="58"/>
      <c r="AG2360" s="58"/>
      <c r="AH2360" s="58"/>
      <c r="AI2360" s="58"/>
      <c r="AJ2360" s="58"/>
      <c r="AK2360" s="58"/>
      <c r="AL2360" s="58"/>
      <c r="AM2360" s="58"/>
      <c r="AN2360" s="58"/>
      <c r="AO2360" s="58"/>
      <c r="AP2360" s="58"/>
      <c r="AQ2360" s="58"/>
      <c r="AR2360" s="58"/>
      <c r="AS2360" s="58"/>
      <c r="AT2360" s="58"/>
      <c r="AU2360" s="58"/>
      <c r="AV2360" s="58"/>
      <c r="AW2360" s="58"/>
    </row>
    <row r="2361" spans="2:49">
      <c r="B2361" s="58"/>
      <c r="C2361" s="58"/>
      <c r="D2361" s="58"/>
      <c r="E2361" s="58"/>
      <c r="F2361" s="58"/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  <c r="Q2361" s="58"/>
      <c r="R2361" s="58"/>
      <c r="S2361" s="58"/>
      <c r="T2361" s="58"/>
      <c r="U2361" s="58"/>
      <c r="V2361" s="58"/>
      <c r="W2361" s="58"/>
      <c r="X2361" s="58"/>
      <c r="Y2361" s="58"/>
      <c r="Z2361" s="58"/>
      <c r="AA2361" s="38"/>
      <c r="AB2361" s="38"/>
      <c r="AC2361" s="58"/>
      <c r="AD2361" s="58"/>
      <c r="AE2361" s="58"/>
      <c r="AF2361" s="58"/>
      <c r="AG2361" s="58"/>
      <c r="AH2361" s="58"/>
      <c r="AI2361" s="58"/>
      <c r="AJ2361" s="58"/>
      <c r="AK2361" s="58"/>
      <c r="AL2361" s="58"/>
      <c r="AM2361" s="58"/>
      <c r="AN2361" s="58"/>
      <c r="AO2361" s="58"/>
      <c r="AP2361" s="58"/>
      <c r="AQ2361" s="58"/>
      <c r="AR2361" s="58"/>
      <c r="AS2361" s="58"/>
      <c r="AT2361" s="58"/>
      <c r="AU2361" s="58"/>
      <c r="AV2361" s="58"/>
      <c r="AW2361" s="58"/>
    </row>
    <row r="2362" spans="2:49">
      <c r="B2362" s="58"/>
      <c r="C2362" s="58"/>
      <c r="D2362" s="58"/>
      <c r="E2362" s="58"/>
      <c r="F2362" s="58"/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  <c r="Q2362" s="58"/>
      <c r="R2362" s="58"/>
      <c r="S2362" s="58"/>
      <c r="T2362" s="58"/>
      <c r="U2362" s="58"/>
      <c r="V2362" s="58"/>
      <c r="W2362" s="58"/>
      <c r="X2362" s="58"/>
      <c r="Y2362" s="58"/>
      <c r="Z2362" s="58"/>
      <c r="AA2362" s="38"/>
      <c r="AB2362" s="38"/>
      <c r="AC2362" s="58"/>
      <c r="AD2362" s="58"/>
      <c r="AE2362" s="58"/>
      <c r="AF2362" s="58"/>
      <c r="AG2362" s="58"/>
      <c r="AH2362" s="58"/>
      <c r="AI2362" s="58"/>
      <c r="AJ2362" s="58"/>
      <c r="AK2362" s="58"/>
      <c r="AL2362" s="58"/>
      <c r="AM2362" s="58"/>
      <c r="AN2362" s="58"/>
      <c r="AO2362" s="58"/>
      <c r="AP2362" s="58"/>
      <c r="AQ2362" s="58"/>
      <c r="AR2362" s="58"/>
      <c r="AS2362" s="58"/>
      <c r="AT2362" s="58"/>
      <c r="AU2362" s="58"/>
      <c r="AV2362" s="58"/>
      <c r="AW2362" s="58"/>
    </row>
    <row r="2363" spans="2:49">
      <c r="B2363" s="58"/>
      <c r="C2363" s="58"/>
      <c r="D2363" s="58"/>
      <c r="E2363" s="58"/>
      <c r="F2363" s="58"/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  <c r="Q2363" s="58"/>
      <c r="R2363" s="58"/>
      <c r="S2363" s="58"/>
      <c r="T2363" s="58"/>
      <c r="U2363" s="58"/>
      <c r="V2363" s="58"/>
      <c r="W2363" s="58"/>
      <c r="X2363" s="58"/>
      <c r="Y2363" s="58"/>
      <c r="Z2363" s="58"/>
      <c r="AA2363" s="38"/>
      <c r="AB2363" s="38"/>
      <c r="AC2363" s="58"/>
      <c r="AD2363" s="58"/>
      <c r="AE2363" s="58"/>
      <c r="AF2363" s="58"/>
      <c r="AG2363" s="58"/>
      <c r="AH2363" s="58"/>
      <c r="AI2363" s="58"/>
      <c r="AJ2363" s="58"/>
      <c r="AK2363" s="58"/>
      <c r="AL2363" s="58"/>
      <c r="AM2363" s="58"/>
      <c r="AN2363" s="58"/>
      <c r="AO2363" s="58"/>
      <c r="AP2363" s="58"/>
      <c r="AQ2363" s="58"/>
      <c r="AR2363" s="58"/>
      <c r="AS2363" s="58"/>
      <c r="AT2363" s="58"/>
      <c r="AU2363" s="58"/>
      <c r="AV2363" s="58"/>
      <c r="AW2363" s="58"/>
    </row>
    <row r="2364" spans="2:49">
      <c r="B2364" s="58"/>
      <c r="C2364" s="58"/>
      <c r="D2364" s="58"/>
      <c r="E2364" s="58"/>
      <c r="F2364" s="58"/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  <c r="Q2364" s="58"/>
      <c r="R2364" s="58"/>
      <c r="S2364" s="58"/>
      <c r="T2364" s="58"/>
      <c r="U2364" s="58"/>
      <c r="V2364" s="58"/>
      <c r="W2364" s="58"/>
      <c r="X2364" s="58"/>
      <c r="Y2364" s="58"/>
      <c r="Z2364" s="58"/>
      <c r="AA2364" s="38"/>
      <c r="AB2364" s="38"/>
      <c r="AC2364" s="58"/>
      <c r="AD2364" s="58"/>
      <c r="AE2364" s="58"/>
      <c r="AF2364" s="58"/>
      <c r="AG2364" s="58"/>
      <c r="AH2364" s="58"/>
      <c r="AI2364" s="58"/>
      <c r="AJ2364" s="58"/>
      <c r="AK2364" s="58"/>
      <c r="AL2364" s="58"/>
      <c r="AM2364" s="58"/>
      <c r="AN2364" s="58"/>
      <c r="AO2364" s="58"/>
      <c r="AP2364" s="58"/>
      <c r="AQ2364" s="58"/>
      <c r="AR2364" s="58"/>
      <c r="AS2364" s="58"/>
      <c r="AT2364" s="58"/>
      <c r="AU2364" s="58"/>
      <c r="AV2364" s="58"/>
      <c r="AW2364" s="58"/>
    </row>
    <row r="2365" spans="2:49">
      <c r="B2365" s="58"/>
      <c r="C2365" s="58"/>
      <c r="D2365" s="58"/>
      <c r="E2365" s="58"/>
      <c r="F2365" s="58"/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  <c r="Q2365" s="58"/>
      <c r="R2365" s="58"/>
      <c r="S2365" s="58"/>
      <c r="T2365" s="58"/>
      <c r="U2365" s="58"/>
      <c r="V2365" s="58"/>
      <c r="W2365" s="58"/>
      <c r="X2365" s="58"/>
      <c r="Y2365" s="58"/>
      <c r="Z2365" s="58"/>
      <c r="AA2365" s="38"/>
      <c r="AB2365" s="38"/>
      <c r="AC2365" s="58"/>
      <c r="AD2365" s="58"/>
      <c r="AE2365" s="58"/>
      <c r="AF2365" s="58"/>
      <c r="AG2365" s="58"/>
      <c r="AH2365" s="58"/>
      <c r="AI2365" s="58"/>
      <c r="AJ2365" s="58"/>
      <c r="AK2365" s="58"/>
      <c r="AL2365" s="58"/>
      <c r="AM2365" s="58"/>
      <c r="AN2365" s="58"/>
      <c r="AO2365" s="58"/>
      <c r="AP2365" s="58"/>
      <c r="AQ2365" s="58"/>
      <c r="AR2365" s="58"/>
      <c r="AS2365" s="58"/>
      <c r="AT2365" s="58"/>
      <c r="AU2365" s="58"/>
      <c r="AV2365" s="58"/>
      <c r="AW2365" s="58"/>
    </row>
    <row r="2366" spans="2:49">
      <c r="B2366" s="58"/>
      <c r="C2366" s="58"/>
      <c r="D2366" s="58"/>
      <c r="E2366" s="58"/>
      <c r="F2366" s="58"/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  <c r="Q2366" s="58"/>
      <c r="R2366" s="58"/>
      <c r="S2366" s="58"/>
      <c r="T2366" s="58"/>
      <c r="U2366" s="58"/>
      <c r="V2366" s="58"/>
      <c r="W2366" s="58"/>
      <c r="X2366" s="58"/>
      <c r="Y2366" s="58"/>
      <c r="Z2366" s="58"/>
      <c r="AA2366" s="38"/>
      <c r="AB2366" s="38"/>
      <c r="AC2366" s="58"/>
      <c r="AD2366" s="58"/>
      <c r="AE2366" s="58"/>
      <c r="AF2366" s="58"/>
      <c r="AG2366" s="58"/>
      <c r="AH2366" s="58"/>
      <c r="AI2366" s="58"/>
      <c r="AJ2366" s="58"/>
      <c r="AK2366" s="58"/>
      <c r="AL2366" s="58"/>
      <c r="AM2366" s="58"/>
      <c r="AN2366" s="58"/>
      <c r="AO2366" s="58"/>
      <c r="AP2366" s="58"/>
      <c r="AQ2366" s="58"/>
      <c r="AR2366" s="58"/>
      <c r="AS2366" s="58"/>
      <c r="AT2366" s="58"/>
      <c r="AU2366" s="58"/>
      <c r="AV2366" s="58"/>
      <c r="AW2366" s="58"/>
    </row>
    <row r="2367" spans="2:49">
      <c r="B2367" s="58"/>
      <c r="C2367" s="58"/>
      <c r="D2367" s="58"/>
      <c r="E2367" s="58"/>
      <c r="F2367" s="58"/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  <c r="Q2367" s="58"/>
      <c r="R2367" s="58"/>
      <c r="S2367" s="58"/>
      <c r="T2367" s="58"/>
      <c r="U2367" s="58"/>
      <c r="V2367" s="58"/>
      <c r="W2367" s="58"/>
      <c r="X2367" s="58"/>
      <c r="Y2367" s="58"/>
      <c r="Z2367" s="58"/>
      <c r="AA2367" s="38"/>
      <c r="AB2367" s="38"/>
      <c r="AC2367" s="58"/>
      <c r="AD2367" s="58"/>
      <c r="AE2367" s="58"/>
      <c r="AF2367" s="58"/>
      <c r="AG2367" s="58"/>
      <c r="AH2367" s="58"/>
      <c r="AI2367" s="58"/>
      <c r="AJ2367" s="58"/>
      <c r="AK2367" s="58"/>
      <c r="AL2367" s="58"/>
      <c r="AM2367" s="58"/>
      <c r="AN2367" s="58"/>
      <c r="AO2367" s="58"/>
      <c r="AP2367" s="58"/>
      <c r="AQ2367" s="58"/>
      <c r="AR2367" s="58"/>
      <c r="AS2367" s="58"/>
      <c r="AT2367" s="58"/>
      <c r="AU2367" s="58"/>
      <c r="AV2367" s="58"/>
      <c r="AW2367" s="58"/>
    </row>
    <row r="2368" spans="2:49">
      <c r="B2368" s="58"/>
      <c r="C2368" s="58"/>
      <c r="D2368" s="58"/>
      <c r="E2368" s="58"/>
      <c r="F2368" s="58"/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  <c r="Q2368" s="58"/>
      <c r="R2368" s="58"/>
      <c r="S2368" s="58"/>
      <c r="T2368" s="58"/>
      <c r="U2368" s="58"/>
      <c r="V2368" s="58"/>
      <c r="W2368" s="58"/>
      <c r="X2368" s="58"/>
      <c r="Y2368" s="58"/>
      <c r="Z2368" s="58"/>
      <c r="AA2368" s="38"/>
      <c r="AB2368" s="38"/>
      <c r="AC2368" s="58"/>
      <c r="AD2368" s="58"/>
      <c r="AE2368" s="58"/>
      <c r="AF2368" s="58"/>
      <c r="AG2368" s="58"/>
      <c r="AH2368" s="58"/>
      <c r="AI2368" s="58"/>
      <c r="AJ2368" s="58"/>
      <c r="AK2368" s="58"/>
      <c r="AL2368" s="58"/>
      <c r="AM2368" s="58"/>
      <c r="AN2368" s="58"/>
      <c r="AO2368" s="58"/>
      <c r="AP2368" s="58"/>
      <c r="AQ2368" s="58"/>
      <c r="AR2368" s="58"/>
      <c r="AS2368" s="58"/>
      <c r="AT2368" s="58"/>
      <c r="AU2368" s="58"/>
      <c r="AV2368" s="58"/>
      <c r="AW2368" s="58"/>
    </row>
    <row r="2369" spans="2:49">
      <c r="B2369" s="58"/>
      <c r="C2369" s="58"/>
      <c r="D2369" s="58"/>
      <c r="E2369" s="58"/>
      <c r="F2369" s="58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  <c r="Q2369" s="58"/>
      <c r="R2369" s="58"/>
      <c r="S2369" s="58"/>
      <c r="T2369" s="58"/>
      <c r="U2369" s="58"/>
      <c r="V2369" s="58"/>
      <c r="W2369" s="58"/>
      <c r="X2369" s="58"/>
      <c r="Y2369" s="58"/>
      <c r="Z2369" s="58"/>
      <c r="AA2369" s="38"/>
      <c r="AB2369" s="38"/>
      <c r="AC2369" s="58"/>
      <c r="AD2369" s="58"/>
      <c r="AE2369" s="58"/>
      <c r="AF2369" s="58"/>
      <c r="AG2369" s="58"/>
      <c r="AH2369" s="58"/>
      <c r="AI2369" s="58"/>
      <c r="AJ2369" s="58"/>
      <c r="AK2369" s="58"/>
      <c r="AL2369" s="58"/>
      <c r="AM2369" s="58"/>
      <c r="AN2369" s="58"/>
      <c r="AO2369" s="58"/>
      <c r="AP2369" s="58"/>
      <c r="AQ2369" s="58"/>
      <c r="AR2369" s="58"/>
      <c r="AS2369" s="58"/>
      <c r="AT2369" s="58"/>
      <c r="AU2369" s="58"/>
      <c r="AV2369" s="58"/>
      <c r="AW2369" s="58"/>
    </row>
    <row r="2370" spans="2:49">
      <c r="B2370" s="58"/>
      <c r="C2370" s="58"/>
      <c r="D2370" s="58"/>
      <c r="E2370" s="58"/>
      <c r="F2370" s="58"/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  <c r="Q2370" s="58"/>
      <c r="R2370" s="58"/>
      <c r="S2370" s="58"/>
      <c r="T2370" s="58"/>
      <c r="U2370" s="58"/>
      <c r="V2370" s="58"/>
      <c r="W2370" s="58"/>
      <c r="X2370" s="58"/>
      <c r="Y2370" s="58"/>
      <c r="Z2370" s="58"/>
      <c r="AA2370" s="38"/>
      <c r="AB2370" s="38"/>
      <c r="AC2370" s="58"/>
      <c r="AD2370" s="58"/>
      <c r="AE2370" s="58"/>
      <c r="AF2370" s="58"/>
      <c r="AG2370" s="58"/>
      <c r="AH2370" s="58"/>
      <c r="AI2370" s="58"/>
      <c r="AJ2370" s="58"/>
      <c r="AK2370" s="58"/>
      <c r="AL2370" s="58"/>
      <c r="AM2370" s="58"/>
      <c r="AN2370" s="58"/>
      <c r="AO2370" s="58"/>
      <c r="AP2370" s="58"/>
      <c r="AQ2370" s="58"/>
      <c r="AR2370" s="58"/>
      <c r="AS2370" s="58"/>
      <c r="AT2370" s="58"/>
      <c r="AU2370" s="58"/>
      <c r="AV2370" s="58"/>
      <c r="AW2370" s="58"/>
    </row>
    <row r="2371" spans="2:49">
      <c r="B2371" s="58"/>
      <c r="C2371" s="58"/>
      <c r="D2371" s="58"/>
      <c r="E2371" s="58"/>
      <c r="F2371" s="58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  <c r="Q2371" s="58"/>
      <c r="R2371" s="58"/>
      <c r="S2371" s="58"/>
      <c r="T2371" s="58"/>
      <c r="U2371" s="58"/>
      <c r="V2371" s="58"/>
      <c r="W2371" s="58"/>
      <c r="X2371" s="58"/>
      <c r="Y2371" s="58"/>
      <c r="Z2371" s="58"/>
      <c r="AA2371" s="38"/>
      <c r="AB2371" s="38"/>
      <c r="AC2371" s="58"/>
      <c r="AD2371" s="58"/>
      <c r="AE2371" s="58"/>
      <c r="AF2371" s="58"/>
      <c r="AG2371" s="58"/>
      <c r="AH2371" s="58"/>
      <c r="AI2371" s="58"/>
      <c r="AJ2371" s="58"/>
      <c r="AK2371" s="58"/>
      <c r="AL2371" s="58"/>
      <c r="AM2371" s="58"/>
      <c r="AN2371" s="58"/>
      <c r="AO2371" s="58"/>
      <c r="AP2371" s="58"/>
      <c r="AQ2371" s="58"/>
      <c r="AR2371" s="58"/>
      <c r="AS2371" s="58"/>
      <c r="AT2371" s="58"/>
      <c r="AU2371" s="58"/>
      <c r="AV2371" s="58"/>
      <c r="AW2371" s="58"/>
    </row>
    <row r="2372" spans="2:49">
      <c r="B2372" s="58"/>
      <c r="C2372" s="58"/>
      <c r="D2372" s="58"/>
      <c r="E2372" s="58"/>
      <c r="F2372" s="58"/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  <c r="Q2372" s="58"/>
      <c r="R2372" s="58"/>
      <c r="S2372" s="58"/>
      <c r="T2372" s="58"/>
      <c r="U2372" s="58"/>
      <c r="V2372" s="58"/>
      <c r="W2372" s="58"/>
      <c r="X2372" s="58"/>
      <c r="Y2372" s="58"/>
      <c r="Z2372" s="58"/>
      <c r="AA2372" s="38"/>
      <c r="AB2372" s="38"/>
      <c r="AC2372" s="58"/>
      <c r="AD2372" s="58"/>
      <c r="AE2372" s="58"/>
      <c r="AF2372" s="58"/>
      <c r="AG2372" s="58"/>
      <c r="AH2372" s="58"/>
      <c r="AI2372" s="58"/>
      <c r="AJ2372" s="58"/>
      <c r="AK2372" s="58"/>
      <c r="AL2372" s="58"/>
      <c r="AM2372" s="58"/>
      <c r="AN2372" s="58"/>
      <c r="AO2372" s="58"/>
      <c r="AP2372" s="58"/>
      <c r="AQ2372" s="58"/>
      <c r="AR2372" s="58"/>
      <c r="AS2372" s="58"/>
      <c r="AT2372" s="58"/>
      <c r="AU2372" s="58"/>
      <c r="AV2372" s="58"/>
      <c r="AW2372" s="58"/>
    </row>
    <row r="2373" spans="2:49">
      <c r="B2373" s="58"/>
      <c r="C2373" s="58"/>
      <c r="D2373" s="58"/>
      <c r="E2373" s="58"/>
      <c r="F2373" s="58"/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  <c r="Q2373" s="58"/>
      <c r="R2373" s="58"/>
      <c r="S2373" s="58"/>
      <c r="T2373" s="58"/>
      <c r="U2373" s="58"/>
      <c r="V2373" s="58"/>
      <c r="W2373" s="58"/>
      <c r="X2373" s="58"/>
      <c r="Y2373" s="58"/>
      <c r="Z2373" s="58"/>
      <c r="AA2373" s="38"/>
      <c r="AB2373" s="38"/>
      <c r="AC2373" s="58"/>
      <c r="AD2373" s="58"/>
      <c r="AE2373" s="58"/>
      <c r="AF2373" s="58"/>
      <c r="AG2373" s="58"/>
      <c r="AH2373" s="58"/>
      <c r="AI2373" s="58"/>
      <c r="AJ2373" s="58"/>
      <c r="AK2373" s="58"/>
      <c r="AL2373" s="58"/>
      <c r="AM2373" s="58"/>
      <c r="AN2373" s="58"/>
      <c r="AO2373" s="58"/>
      <c r="AP2373" s="58"/>
      <c r="AQ2373" s="58"/>
      <c r="AR2373" s="58"/>
      <c r="AS2373" s="58"/>
      <c r="AT2373" s="58"/>
      <c r="AU2373" s="58"/>
      <c r="AV2373" s="58"/>
      <c r="AW2373" s="58"/>
    </row>
    <row r="2374" spans="2:49">
      <c r="B2374" s="58"/>
      <c r="C2374" s="58"/>
      <c r="D2374" s="58"/>
      <c r="E2374" s="58"/>
      <c r="F2374" s="58"/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  <c r="Q2374" s="58"/>
      <c r="R2374" s="58"/>
      <c r="S2374" s="58"/>
      <c r="T2374" s="58"/>
      <c r="U2374" s="58"/>
      <c r="V2374" s="58"/>
      <c r="W2374" s="58"/>
      <c r="X2374" s="58"/>
      <c r="Y2374" s="58"/>
      <c r="Z2374" s="58"/>
      <c r="AA2374" s="38"/>
      <c r="AB2374" s="38"/>
      <c r="AC2374" s="58"/>
      <c r="AD2374" s="58"/>
      <c r="AE2374" s="58"/>
      <c r="AF2374" s="58"/>
      <c r="AG2374" s="58"/>
      <c r="AH2374" s="58"/>
      <c r="AI2374" s="58"/>
      <c r="AJ2374" s="58"/>
      <c r="AK2374" s="58"/>
      <c r="AL2374" s="58"/>
      <c r="AM2374" s="58"/>
      <c r="AN2374" s="58"/>
      <c r="AO2374" s="58"/>
      <c r="AP2374" s="58"/>
      <c r="AQ2374" s="58"/>
      <c r="AR2374" s="58"/>
      <c r="AS2374" s="58"/>
      <c r="AT2374" s="58"/>
      <c r="AU2374" s="58"/>
      <c r="AV2374" s="58"/>
      <c r="AW2374" s="58"/>
    </row>
    <row r="2375" spans="2:49">
      <c r="B2375" s="58"/>
      <c r="C2375" s="58"/>
      <c r="D2375" s="58"/>
      <c r="E2375" s="58"/>
      <c r="F2375" s="58"/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  <c r="Q2375" s="58"/>
      <c r="R2375" s="58"/>
      <c r="S2375" s="58"/>
      <c r="T2375" s="58"/>
      <c r="U2375" s="58"/>
      <c r="V2375" s="58"/>
      <c r="W2375" s="58"/>
      <c r="X2375" s="58"/>
      <c r="Y2375" s="58"/>
      <c r="Z2375" s="58"/>
      <c r="AA2375" s="38"/>
      <c r="AB2375" s="38"/>
      <c r="AC2375" s="58"/>
      <c r="AD2375" s="58"/>
      <c r="AE2375" s="58"/>
      <c r="AF2375" s="58"/>
      <c r="AG2375" s="58"/>
      <c r="AH2375" s="58"/>
      <c r="AI2375" s="58"/>
      <c r="AJ2375" s="58"/>
      <c r="AK2375" s="58"/>
      <c r="AL2375" s="58"/>
      <c r="AM2375" s="58"/>
      <c r="AN2375" s="58"/>
      <c r="AO2375" s="58"/>
      <c r="AP2375" s="58"/>
      <c r="AQ2375" s="58"/>
      <c r="AR2375" s="58"/>
      <c r="AS2375" s="58"/>
      <c r="AT2375" s="58"/>
      <c r="AU2375" s="58"/>
      <c r="AV2375" s="58"/>
      <c r="AW2375" s="58"/>
    </row>
    <row r="2376" spans="2:49">
      <c r="B2376" s="58"/>
      <c r="C2376" s="58"/>
      <c r="D2376" s="58"/>
      <c r="E2376" s="58"/>
      <c r="F2376" s="58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  <c r="Q2376" s="58"/>
      <c r="R2376" s="58"/>
      <c r="S2376" s="58"/>
      <c r="T2376" s="58"/>
      <c r="U2376" s="58"/>
      <c r="V2376" s="58"/>
      <c r="W2376" s="58"/>
      <c r="X2376" s="58"/>
      <c r="Y2376" s="58"/>
      <c r="Z2376" s="58"/>
      <c r="AA2376" s="38"/>
      <c r="AB2376" s="38"/>
      <c r="AC2376" s="58"/>
      <c r="AD2376" s="58"/>
      <c r="AE2376" s="58"/>
      <c r="AF2376" s="58"/>
      <c r="AG2376" s="58"/>
      <c r="AH2376" s="58"/>
      <c r="AI2376" s="58"/>
      <c r="AJ2376" s="58"/>
      <c r="AK2376" s="58"/>
      <c r="AL2376" s="58"/>
      <c r="AM2376" s="58"/>
      <c r="AN2376" s="58"/>
      <c r="AO2376" s="58"/>
      <c r="AP2376" s="58"/>
      <c r="AQ2376" s="58"/>
      <c r="AR2376" s="58"/>
      <c r="AS2376" s="58"/>
      <c r="AT2376" s="58"/>
      <c r="AU2376" s="58"/>
      <c r="AV2376" s="58"/>
      <c r="AW2376" s="58"/>
    </row>
    <row r="2377" spans="2:49">
      <c r="B2377" s="58"/>
      <c r="C2377" s="58"/>
      <c r="D2377" s="58"/>
      <c r="E2377" s="58"/>
      <c r="F2377" s="58"/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  <c r="Q2377" s="58"/>
      <c r="R2377" s="58"/>
      <c r="S2377" s="58"/>
      <c r="T2377" s="58"/>
      <c r="U2377" s="58"/>
      <c r="V2377" s="58"/>
      <c r="W2377" s="58"/>
      <c r="X2377" s="58"/>
      <c r="Y2377" s="58"/>
      <c r="Z2377" s="58"/>
      <c r="AA2377" s="38"/>
      <c r="AB2377" s="38"/>
      <c r="AC2377" s="58"/>
      <c r="AD2377" s="58"/>
      <c r="AE2377" s="58"/>
      <c r="AF2377" s="58"/>
      <c r="AG2377" s="58"/>
      <c r="AH2377" s="58"/>
      <c r="AI2377" s="58"/>
      <c r="AJ2377" s="58"/>
      <c r="AK2377" s="58"/>
      <c r="AL2377" s="58"/>
      <c r="AM2377" s="58"/>
      <c r="AN2377" s="58"/>
      <c r="AO2377" s="58"/>
      <c r="AP2377" s="58"/>
      <c r="AQ2377" s="58"/>
      <c r="AR2377" s="58"/>
      <c r="AS2377" s="58"/>
      <c r="AT2377" s="58"/>
      <c r="AU2377" s="58"/>
      <c r="AV2377" s="58"/>
      <c r="AW2377" s="58"/>
    </row>
    <row r="2378" spans="2:49">
      <c r="B2378" s="58"/>
      <c r="C2378" s="58"/>
      <c r="D2378" s="58"/>
      <c r="E2378" s="58"/>
      <c r="F2378" s="58"/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  <c r="Q2378" s="58"/>
      <c r="R2378" s="58"/>
      <c r="S2378" s="58"/>
      <c r="T2378" s="58"/>
      <c r="U2378" s="58"/>
      <c r="V2378" s="58"/>
      <c r="W2378" s="58"/>
      <c r="X2378" s="58"/>
      <c r="Y2378" s="58"/>
      <c r="Z2378" s="58"/>
      <c r="AA2378" s="38"/>
      <c r="AB2378" s="38"/>
      <c r="AC2378" s="58"/>
      <c r="AD2378" s="58"/>
      <c r="AE2378" s="58"/>
      <c r="AF2378" s="58"/>
      <c r="AG2378" s="58"/>
      <c r="AH2378" s="58"/>
      <c r="AI2378" s="58"/>
      <c r="AJ2378" s="58"/>
      <c r="AK2378" s="58"/>
      <c r="AL2378" s="58"/>
      <c r="AM2378" s="58"/>
      <c r="AN2378" s="58"/>
      <c r="AO2378" s="58"/>
      <c r="AP2378" s="58"/>
      <c r="AQ2378" s="58"/>
      <c r="AR2378" s="58"/>
      <c r="AS2378" s="58"/>
      <c r="AT2378" s="58"/>
      <c r="AU2378" s="58"/>
      <c r="AV2378" s="58"/>
      <c r="AW2378" s="58"/>
    </row>
    <row r="2379" spans="2:49">
      <c r="B2379" s="58"/>
      <c r="C2379" s="58"/>
      <c r="D2379" s="58"/>
      <c r="E2379" s="58"/>
      <c r="F2379" s="58"/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  <c r="Q2379" s="58"/>
      <c r="R2379" s="58"/>
      <c r="S2379" s="58"/>
      <c r="T2379" s="58"/>
      <c r="U2379" s="58"/>
      <c r="V2379" s="58"/>
      <c r="W2379" s="58"/>
      <c r="X2379" s="58"/>
      <c r="Y2379" s="58"/>
      <c r="Z2379" s="58"/>
      <c r="AA2379" s="38"/>
      <c r="AB2379" s="38"/>
      <c r="AC2379" s="58"/>
      <c r="AD2379" s="58"/>
      <c r="AE2379" s="58"/>
      <c r="AF2379" s="58"/>
      <c r="AG2379" s="58"/>
      <c r="AH2379" s="58"/>
      <c r="AI2379" s="58"/>
      <c r="AJ2379" s="58"/>
      <c r="AK2379" s="58"/>
      <c r="AL2379" s="58"/>
      <c r="AM2379" s="58"/>
      <c r="AN2379" s="58"/>
      <c r="AO2379" s="58"/>
      <c r="AP2379" s="58"/>
      <c r="AQ2379" s="58"/>
      <c r="AR2379" s="58"/>
      <c r="AS2379" s="58"/>
      <c r="AT2379" s="58"/>
      <c r="AU2379" s="58"/>
      <c r="AV2379" s="58"/>
      <c r="AW2379" s="58"/>
    </row>
    <row r="2380" spans="2:49">
      <c r="B2380" s="58"/>
      <c r="C2380" s="58"/>
      <c r="D2380" s="58"/>
      <c r="E2380" s="58"/>
      <c r="F2380" s="58"/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  <c r="Q2380" s="58"/>
      <c r="R2380" s="58"/>
      <c r="S2380" s="58"/>
      <c r="T2380" s="58"/>
      <c r="U2380" s="58"/>
      <c r="V2380" s="58"/>
      <c r="W2380" s="58"/>
      <c r="X2380" s="58"/>
      <c r="Y2380" s="58"/>
      <c r="Z2380" s="58"/>
      <c r="AA2380" s="38"/>
      <c r="AB2380" s="38"/>
      <c r="AC2380" s="58"/>
      <c r="AD2380" s="58"/>
      <c r="AE2380" s="58"/>
      <c r="AF2380" s="58"/>
      <c r="AG2380" s="58"/>
      <c r="AH2380" s="58"/>
      <c r="AI2380" s="58"/>
      <c r="AJ2380" s="58"/>
      <c r="AK2380" s="58"/>
      <c r="AL2380" s="58"/>
      <c r="AM2380" s="58"/>
      <c r="AN2380" s="58"/>
      <c r="AO2380" s="58"/>
      <c r="AP2380" s="58"/>
      <c r="AQ2380" s="58"/>
      <c r="AR2380" s="58"/>
      <c r="AS2380" s="58"/>
      <c r="AT2380" s="58"/>
      <c r="AU2380" s="58"/>
      <c r="AV2380" s="58"/>
      <c r="AW2380" s="58"/>
    </row>
    <row r="2381" spans="2:49">
      <c r="B2381" s="58"/>
      <c r="C2381" s="58"/>
      <c r="D2381" s="58"/>
      <c r="E2381" s="58"/>
      <c r="F2381" s="58"/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  <c r="Q2381" s="58"/>
      <c r="R2381" s="58"/>
      <c r="S2381" s="58"/>
      <c r="T2381" s="58"/>
      <c r="U2381" s="58"/>
      <c r="V2381" s="58"/>
      <c r="W2381" s="58"/>
      <c r="X2381" s="58"/>
      <c r="Y2381" s="58"/>
      <c r="Z2381" s="58"/>
      <c r="AA2381" s="38"/>
      <c r="AB2381" s="38"/>
      <c r="AC2381" s="58"/>
      <c r="AD2381" s="58"/>
      <c r="AE2381" s="58"/>
      <c r="AF2381" s="58"/>
      <c r="AG2381" s="58"/>
      <c r="AH2381" s="58"/>
      <c r="AI2381" s="58"/>
      <c r="AJ2381" s="58"/>
      <c r="AK2381" s="58"/>
      <c r="AL2381" s="58"/>
      <c r="AM2381" s="58"/>
      <c r="AN2381" s="58"/>
      <c r="AO2381" s="58"/>
      <c r="AP2381" s="58"/>
      <c r="AQ2381" s="58"/>
      <c r="AR2381" s="58"/>
      <c r="AS2381" s="58"/>
      <c r="AT2381" s="58"/>
      <c r="AU2381" s="58"/>
      <c r="AV2381" s="58"/>
      <c r="AW2381" s="58"/>
    </row>
    <row r="2382" spans="2:49">
      <c r="B2382" s="58"/>
      <c r="C2382" s="58"/>
      <c r="D2382" s="58"/>
      <c r="E2382" s="58"/>
      <c r="F2382" s="58"/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  <c r="Q2382" s="58"/>
      <c r="R2382" s="58"/>
      <c r="S2382" s="58"/>
      <c r="T2382" s="58"/>
      <c r="U2382" s="58"/>
      <c r="V2382" s="58"/>
      <c r="W2382" s="58"/>
      <c r="X2382" s="58"/>
      <c r="Y2382" s="58"/>
      <c r="Z2382" s="58"/>
      <c r="AA2382" s="38"/>
      <c r="AB2382" s="38"/>
      <c r="AC2382" s="58"/>
      <c r="AD2382" s="58"/>
      <c r="AE2382" s="58"/>
      <c r="AF2382" s="58"/>
      <c r="AG2382" s="58"/>
      <c r="AH2382" s="58"/>
      <c r="AI2382" s="58"/>
      <c r="AJ2382" s="58"/>
      <c r="AK2382" s="58"/>
      <c r="AL2382" s="58"/>
      <c r="AM2382" s="58"/>
      <c r="AN2382" s="58"/>
      <c r="AO2382" s="58"/>
      <c r="AP2382" s="58"/>
      <c r="AQ2382" s="58"/>
      <c r="AR2382" s="58"/>
      <c r="AS2382" s="58"/>
      <c r="AT2382" s="58"/>
      <c r="AU2382" s="58"/>
      <c r="AV2382" s="58"/>
      <c r="AW2382" s="58"/>
    </row>
    <row r="2383" spans="2:49">
      <c r="B2383" s="58"/>
      <c r="C2383" s="58"/>
      <c r="D2383" s="58"/>
      <c r="E2383" s="58"/>
      <c r="F2383" s="58"/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  <c r="Q2383" s="58"/>
      <c r="R2383" s="58"/>
      <c r="S2383" s="58"/>
      <c r="T2383" s="58"/>
      <c r="U2383" s="58"/>
      <c r="V2383" s="58"/>
      <c r="W2383" s="58"/>
      <c r="X2383" s="58"/>
      <c r="Y2383" s="58"/>
      <c r="Z2383" s="58"/>
      <c r="AA2383" s="38"/>
      <c r="AB2383" s="38"/>
      <c r="AC2383" s="58"/>
      <c r="AD2383" s="58"/>
      <c r="AE2383" s="58"/>
      <c r="AF2383" s="58"/>
      <c r="AG2383" s="58"/>
      <c r="AH2383" s="58"/>
      <c r="AI2383" s="58"/>
      <c r="AJ2383" s="58"/>
      <c r="AK2383" s="58"/>
      <c r="AL2383" s="58"/>
      <c r="AM2383" s="58"/>
      <c r="AN2383" s="58"/>
      <c r="AO2383" s="58"/>
      <c r="AP2383" s="58"/>
      <c r="AQ2383" s="58"/>
      <c r="AR2383" s="58"/>
      <c r="AS2383" s="58"/>
      <c r="AT2383" s="58"/>
      <c r="AU2383" s="58"/>
      <c r="AV2383" s="58"/>
      <c r="AW2383" s="58"/>
    </row>
    <row r="2384" spans="2:49">
      <c r="B2384" s="58"/>
      <c r="C2384" s="58"/>
      <c r="D2384" s="58"/>
      <c r="E2384" s="58"/>
      <c r="F2384" s="58"/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  <c r="Q2384" s="58"/>
      <c r="R2384" s="58"/>
      <c r="S2384" s="58"/>
      <c r="T2384" s="58"/>
      <c r="U2384" s="58"/>
      <c r="V2384" s="58"/>
      <c r="W2384" s="58"/>
      <c r="X2384" s="58"/>
      <c r="Y2384" s="58"/>
      <c r="Z2384" s="58"/>
      <c r="AA2384" s="38"/>
      <c r="AB2384" s="38"/>
      <c r="AC2384" s="58"/>
      <c r="AD2384" s="58"/>
      <c r="AE2384" s="58"/>
      <c r="AF2384" s="58"/>
      <c r="AG2384" s="58"/>
      <c r="AH2384" s="58"/>
      <c r="AI2384" s="58"/>
      <c r="AJ2384" s="58"/>
      <c r="AK2384" s="58"/>
      <c r="AL2384" s="58"/>
      <c r="AM2384" s="58"/>
      <c r="AN2384" s="58"/>
      <c r="AO2384" s="58"/>
      <c r="AP2384" s="58"/>
      <c r="AQ2384" s="58"/>
      <c r="AR2384" s="58"/>
      <c r="AS2384" s="58"/>
      <c r="AT2384" s="58"/>
      <c r="AU2384" s="58"/>
      <c r="AV2384" s="58"/>
      <c r="AW2384" s="58"/>
    </row>
    <row r="2385" spans="2:49">
      <c r="B2385" s="58"/>
      <c r="C2385" s="58"/>
      <c r="D2385" s="58"/>
      <c r="E2385" s="58"/>
      <c r="F2385" s="58"/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  <c r="Q2385" s="58"/>
      <c r="R2385" s="58"/>
      <c r="S2385" s="58"/>
      <c r="T2385" s="58"/>
      <c r="U2385" s="58"/>
      <c r="V2385" s="58"/>
      <c r="W2385" s="58"/>
      <c r="X2385" s="58"/>
      <c r="Y2385" s="58"/>
      <c r="Z2385" s="58"/>
      <c r="AA2385" s="38"/>
      <c r="AB2385" s="38"/>
      <c r="AC2385" s="58"/>
      <c r="AD2385" s="58"/>
      <c r="AE2385" s="58"/>
      <c r="AF2385" s="58"/>
      <c r="AG2385" s="58"/>
      <c r="AH2385" s="58"/>
      <c r="AI2385" s="58"/>
      <c r="AJ2385" s="58"/>
      <c r="AK2385" s="58"/>
      <c r="AL2385" s="58"/>
      <c r="AM2385" s="58"/>
      <c r="AN2385" s="58"/>
      <c r="AO2385" s="58"/>
      <c r="AP2385" s="58"/>
      <c r="AQ2385" s="58"/>
      <c r="AR2385" s="58"/>
      <c r="AS2385" s="58"/>
      <c r="AT2385" s="58"/>
      <c r="AU2385" s="58"/>
      <c r="AV2385" s="58"/>
      <c r="AW2385" s="58"/>
    </row>
    <row r="2386" spans="2:49">
      <c r="B2386" s="58"/>
      <c r="C2386" s="58"/>
      <c r="D2386" s="58"/>
      <c r="E2386" s="58"/>
      <c r="F2386" s="58"/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  <c r="Q2386" s="58"/>
      <c r="R2386" s="58"/>
      <c r="S2386" s="58"/>
      <c r="T2386" s="58"/>
      <c r="U2386" s="58"/>
      <c r="V2386" s="58"/>
      <c r="W2386" s="58"/>
      <c r="X2386" s="58"/>
      <c r="Y2386" s="58"/>
      <c r="Z2386" s="58"/>
      <c r="AA2386" s="38"/>
      <c r="AB2386" s="38"/>
      <c r="AC2386" s="58"/>
      <c r="AD2386" s="58"/>
      <c r="AE2386" s="58"/>
      <c r="AF2386" s="58"/>
      <c r="AG2386" s="58"/>
      <c r="AH2386" s="58"/>
      <c r="AI2386" s="58"/>
      <c r="AJ2386" s="58"/>
      <c r="AK2386" s="58"/>
      <c r="AL2386" s="58"/>
      <c r="AM2386" s="58"/>
      <c r="AN2386" s="58"/>
      <c r="AO2386" s="58"/>
      <c r="AP2386" s="58"/>
      <c r="AQ2386" s="58"/>
      <c r="AR2386" s="58"/>
      <c r="AS2386" s="58"/>
      <c r="AT2386" s="58"/>
      <c r="AU2386" s="58"/>
      <c r="AV2386" s="58"/>
      <c r="AW2386" s="58"/>
    </row>
    <row r="2387" spans="2:49">
      <c r="B2387" s="58"/>
      <c r="C2387" s="58"/>
      <c r="D2387" s="58"/>
      <c r="E2387" s="58"/>
      <c r="F2387" s="58"/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  <c r="Q2387" s="58"/>
      <c r="R2387" s="58"/>
      <c r="S2387" s="58"/>
      <c r="T2387" s="58"/>
      <c r="U2387" s="58"/>
      <c r="V2387" s="58"/>
      <c r="W2387" s="58"/>
      <c r="X2387" s="58"/>
      <c r="Y2387" s="58"/>
      <c r="Z2387" s="58"/>
      <c r="AA2387" s="38"/>
      <c r="AB2387" s="38"/>
      <c r="AC2387" s="58"/>
      <c r="AD2387" s="58"/>
      <c r="AE2387" s="58"/>
      <c r="AF2387" s="58"/>
      <c r="AG2387" s="58"/>
      <c r="AH2387" s="58"/>
      <c r="AI2387" s="58"/>
      <c r="AJ2387" s="58"/>
      <c r="AK2387" s="58"/>
      <c r="AL2387" s="58"/>
      <c r="AM2387" s="58"/>
      <c r="AN2387" s="58"/>
      <c r="AO2387" s="58"/>
      <c r="AP2387" s="58"/>
      <c r="AQ2387" s="58"/>
      <c r="AR2387" s="58"/>
      <c r="AS2387" s="58"/>
      <c r="AT2387" s="58"/>
      <c r="AU2387" s="58"/>
      <c r="AV2387" s="58"/>
      <c r="AW2387" s="58"/>
    </row>
    <row r="2388" spans="2:49">
      <c r="B2388" s="58"/>
      <c r="C2388" s="58"/>
      <c r="D2388" s="58"/>
      <c r="E2388" s="58"/>
      <c r="F2388" s="58"/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  <c r="Q2388" s="58"/>
      <c r="R2388" s="58"/>
      <c r="S2388" s="58"/>
      <c r="T2388" s="58"/>
      <c r="U2388" s="58"/>
      <c r="V2388" s="58"/>
      <c r="W2388" s="58"/>
      <c r="X2388" s="58"/>
      <c r="Y2388" s="58"/>
      <c r="Z2388" s="58"/>
      <c r="AA2388" s="38"/>
      <c r="AB2388" s="38"/>
      <c r="AC2388" s="58"/>
      <c r="AD2388" s="58"/>
      <c r="AE2388" s="58"/>
      <c r="AF2388" s="58"/>
      <c r="AG2388" s="58"/>
      <c r="AH2388" s="58"/>
      <c r="AI2388" s="58"/>
      <c r="AJ2388" s="58"/>
      <c r="AK2388" s="58"/>
      <c r="AL2388" s="58"/>
      <c r="AM2388" s="58"/>
      <c r="AN2388" s="58"/>
      <c r="AO2388" s="58"/>
      <c r="AP2388" s="58"/>
      <c r="AQ2388" s="58"/>
      <c r="AR2388" s="58"/>
      <c r="AS2388" s="58"/>
      <c r="AT2388" s="58"/>
      <c r="AU2388" s="58"/>
      <c r="AV2388" s="58"/>
      <c r="AW2388" s="58"/>
    </row>
    <row r="2389" spans="2:49">
      <c r="B2389" s="58"/>
      <c r="C2389" s="58"/>
      <c r="D2389" s="58"/>
      <c r="E2389" s="58"/>
      <c r="F2389" s="58"/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  <c r="Q2389" s="58"/>
      <c r="R2389" s="58"/>
      <c r="S2389" s="58"/>
      <c r="T2389" s="58"/>
      <c r="U2389" s="58"/>
      <c r="V2389" s="58"/>
      <c r="W2389" s="58"/>
      <c r="X2389" s="58"/>
      <c r="Y2389" s="58"/>
      <c r="Z2389" s="58"/>
      <c r="AA2389" s="38"/>
      <c r="AB2389" s="38"/>
      <c r="AC2389" s="58"/>
      <c r="AD2389" s="58"/>
      <c r="AE2389" s="58"/>
      <c r="AF2389" s="58"/>
      <c r="AG2389" s="58"/>
      <c r="AH2389" s="58"/>
      <c r="AI2389" s="58"/>
      <c r="AJ2389" s="58"/>
      <c r="AK2389" s="58"/>
      <c r="AL2389" s="58"/>
      <c r="AM2389" s="58"/>
      <c r="AN2389" s="58"/>
      <c r="AO2389" s="58"/>
      <c r="AP2389" s="58"/>
      <c r="AQ2389" s="58"/>
      <c r="AR2389" s="58"/>
      <c r="AS2389" s="58"/>
      <c r="AT2389" s="58"/>
      <c r="AU2389" s="58"/>
      <c r="AV2389" s="58"/>
      <c r="AW2389" s="58"/>
    </row>
    <row r="2390" spans="2:49">
      <c r="B2390" s="58"/>
      <c r="C2390" s="58"/>
      <c r="D2390" s="58"/>
      <c r="E2390" s="58"/>
      <c r="F2390" s="58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  <c r="Q2390" s="58"/>
      <c r="R2390" s="58"/>
      <c r="S2390" s="58"/>
      <c r="T2390" s="58"/>
      <c r="U2390" s="58"/>
      <c r="V2390" s="58"/>
      <c r="W2390" s="58"/>
      <c r="X2390" s="58"/>
      <c r="Y2390" s="58"/>
      <c r="Z2390" s="58"/>
      <c r="AA2390" s="38"/>
      <c r="AB2390" s="38"/>
      <c r="AC2390" s="58"/>
      <c r="AD2390" s="58"/>
      <c r="AE2390" s="58"/>
      <c r="AF2390" s="58"/>
      <c r="AG2390" s="58"/>
      <c r="AH2390" s="58"/>
      <c r="AI2390" s="58"/>
      <c r="AJ2390" s="58"/>
      <c r="AK2390" s="58"/>
      <c r="AL2390" s="58"/>
      <c r="AM2390" s="58"/>
      <c r="AN2390" s="58"/>
      <c r="AO2390" s="58"/>
      <c r="AP2390" s="58"/>
      <c r="AQ2390" s="58"/>
      <c r="AR2390" s="58"/>
      <c r="AS2390" s="58"/>
      <c r="AT2390" s="58"/>
      <c r="AU2390" s="58"/>
      <c r="AV2390" s="58"/>
      <c r="AW2390" s="58"/>
    </row>
    <row r="2391" spans="2:49">
      <c r="B2391" s="58"/>
      <c r="C2391" s="58"/>
      <c r="D2391" s="58"/>
      <c r="E2391" s="58"/>
      <c r="F2391" s="58"/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  <c r="Q2391" s="58"/>
      <c r="R2391" s="58"/>
      <c r="S2391" s="58"/>
      <c r="T2391" s="58"/>
      <c r="U2391" s="58"/>
      <c r="V2391" s="58"/>
      <c r="W2391" s="58"/>
      <c r="X2391" s="58"/>
      <c r="Y2391" s="58"/>
      <c r="Z2391" s="58"/>
      <c r="AA2391" s="38"/>
      <c r="AB2391" s="38"/>
      <c r="AC2391" s="58"/>
      <c r="AD2391" s="58"/>
      <c r="AE2391" s="58"/>
      <c r="AF2391" s="58"/>
      <c r="AG2391" s="58"/>
      <c r="AH2391" s="58"/>
      <c r="AI2391" s="58"/>
      <c r="AJ2391" s="58"/>
      <c r="AK2391" s="58"/>
      <c r="AL2391" s="58"/>
      <c r="AM2391" s="58"/>
      <c r="AN2391" s="58"/>
      <c r="AO2391" s="58"/>
      <c r="AP2391" s="58"/>
      <c r="AQ2391" s="58"/>
      <c r="AR2391" s="58"/>
      <c r="AS2391" s="58"/>
      <c r="AT2391" s="58"/>
      <c r="AU2391" s="58"/>
      <c r="AV2391" s="58"/>
      <c r="AW2391" s="58"/>
    </row>
    <row r="2392" spans="2:49">
      <c r="B2392" s="58"/>
      <c r="C2392" s="58"/>
      <c r="D2392" s="58"/>
      <c r="E2392" s="58"/>
      <c r="F2392" s="58"/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  <c r="Q2392" s="58"/>
      <c r="R2392" s="58"/>
      <c r="S2392" s="58"/>
      <c r="T2392" s="58"/>
      <c r="U2392" s="58"/>
      <c r="V2392" s="58"/>
      <c r="W2392" s="58"/>
      <c r="X2392" s="58"/>
      <c r="Y2392" s="58"/>
      <c r="Z2392" s="58"/>
      <c r="AA2392" s="38"/>
      <c r="AB2392" s="38"/>
      <c r="AC2392" s="58"/>
      <c r="AD2392" s="58"/>
      <c r="AE2392" s="58"/>
      <c r="AF2392" s="58"/>
      <c r="AG2392" s="58"/>
      <c r="AH2392" s="58"/>
      <c r="AI2392" s="58"/>
      <c r="AJ2392" s="58"/>
      <c r="AK2392" s="58"/>
      <c r="AL2392" s="58"/>
      <c r="AM2392" s="58"/>
      <c r="AN2392" s="58"/>
      <c r="AO2392" s="58"/>
      <c r="AP2392" s="58"/>
      <c r="AQ2392" s="58"/>
      <c r="AR2392" s="58"/>
      <c r="AS2392" s="58"/>
      <c r="AT2392" s="58"/>
      <c r="AU2392" s="58"/>
      <c r="AV2392" s="58"/>
      <c r="AW2392" s="58"/>
    </row>
    <row r="2393" spans="2:49">
      <c r="B2393" s="58"/>
      <c r="C2393" s="58"/>
      <c r="D2393" s="58"/>
      <c r="E2393" s="58"/>
      <c r="F2393" s="58"/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  <c r="Q2393" s="58"/>
      <c r="R2393" s="58"/>
      <c r="S2393" s="58"/>
      <c r="T2393" s="58"/>
      <c r="U2393" s="58"/>
      <c r="V2393" s="58"/>
      <c r="W2393" s="58"/>
      <c r="X2393" s="58"/>
      <c r="Y2393" s="58"/>
      <c r="Z2393" s="58"/>
      <c r="AA2393" s="38"/>
      <c r="AB2393" s="38"/>
      <c r="AC2393" s="58"/>
      <c r="AD2393" s="58"/>
      <c r="AE2393" s="58"/>
      <c r="AF2393" s="58"/>
      <c r="AG2393" s="58"/>
      <c r="AH2393" s="58"/>
      <c r="AI2393" s="58"/>
      <c r="AJ2393" s="58"/>
      <c r="AK2393" s="58"/>
      <c r="AL2393" s="58"/>
      <c r="AM2393" s="58"/>
      <c r="AN2393" s="58"/>
      <c r="AO2393" s="58"/>
      <c r="AP2393" s="58"/>
      <c r="AQ2393" s="58"/>
      <c r="AR2393" s="58"/>
      <c r="AS2393" s="58"/>
      <c r="AT2393" s="58"/>
      <c r="AU2393" s="58"/>
      <c r="AV2393" s="58"/>
      <c r="AW2393" s="58"/>
    </row>
    <row r="2394" spans="2:49">
      <c r="B2394" s="58"/>
      <c r="C2394" s="58"/>
      <c r="D2394" s="58"/>
      <c r="E2394" s="58"/>
      <c r="F2394" s="58"/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  <c r="Q2394" s="58"/>
      <c r="R2394" s="58"/>
      <c r="S2394" s="58"/>
      <c r="T2394" s="58"/>
      <c r="U2394" s="58"/>
      <c r="V2394" s="58"/>
      <c r="W2394" s="58"/>
      <c r="X2394" s="58"/>
      <c r="Y2394" s="58"/>
      <c r="Z2394" s="58"/>
      <c r="AA2394" s="38"/>
      <c r="AB2394" s="38"/>
      <c r="AC2394" s="58"/>
      <c r="AD2394" s="58"/>
      <c r="AE2394" s="58"/>
      <c r="AF2394" s="58"/>
      <c r="AG2394" s="58"/>
      <c r="AH2394" s="58"/>
      <c r="AI2394" s="58"/>
      <c r="AJ2394" s="58"/>
      <c r="AK2394" s="58"/>
      <c r="AL2394" s="58"/>
      <c r="AM2394" s="58"/>
      <c r="AN2394" s="58"/>
      <c r="AO2394" s="58"/>
      <c r="AP2394" s="58"/>
      <c r="AQ2394" s="58"/>
      <c r="AR2394" s="58"/>
      <c r="AS2394" s="58"/>
      <c r="AT2394" s="58"/>
      <c r="AU2394" s="58"/>
      <c r="AV2394" s="58"/>
      <c r="AW2394" s="58"/>
    </row>
    <row r="2395" spans="2:49">
      <c r="B2395" s="58"/>
      <c r="C2395" s="58"/>
      <c r="D2395" s="58"/>
      <c r="E2395" s="58"/>
      <c r="F2395" s="58"/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  <c r="Q2395" s="58"/>
      <c r="R2395" s="58"/>
      <c r="S2395" s="58"/>
      <c r="T2395" s="58"/>
      <c r="U2395" s="58"/>
      <c r="V2395" s="58"/>
      <c r="W2395" s="58"/>
      <c r="X2395" s="58"/>
      <c r="Y2395" s="58"/>
      <c r="Z2395" s="58"/>
      <c r="AA2395" s="38"/>
      <c r="AB2395" s="38"/>
      <c r="AC2395" s="58"/>
      <c r="AD2395" s="58"/>
      <c r="AE2395" s="58"/>
      <c r="AF2395" s="58"/>
      <c r="AG2395" s="58"/>
      <c r="AH2395" s="58"/>
      <c r="AI2395" s="58"/>
      <c r="AJ2395" s="58"/>
      <c r="AK2395" s="58"/>
      <c r="AL2395" s="58"/>
      <c r="AM2395" s="58"/>
      <c r="AN2395" s="58"/>
      <c r="AO2395" s="58"/>
      <c r="AP2395" s="58"/>
      <c r="AQ2395" s="58"/>
      <c r="AR2395" s="58"/>
      <c r="AS2395" s="58"/>
      <c r="AT2395" s="58"/>
      <c r="AU2395" s="58"/>
      <c r="AV2395" s="58"/>
      <c r="AW2395" s="58"/>
    </row>
    <row r="2396" spans="2:49">
      <c r="B2396" s="58"/>
      <c r="C2396" s="58"/>
      <c r="D2396" s="58"/>
      <c r="E2396" s="58"/>
      <c r="F2396" s="58"/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  <c r="Q2396" s="58"/>
      <c r="R2396" s="58"/>
      <c r="S2396" s="58"/>
      <c r="T2396" s="58"/>
      <c r="U2396" s="58"/>
      <c r="V2396" s="58"/>
      <c r="W2396" s="58"/>
      <c r="X2396" s="58"/>
      <c r="Y2396" s="58"/>
      <c r="Z2396" s="58"/>
      <c r="AA2396" s="38"/>
      <c r="AB2396" s="38"/>
      <c r="AC2396" s="58"/>
      <c r="AD2396" s="58"/>
      <c r="AE2396" s="58"/>
      <c r="AF2396" s="58"/>
      <c r="AG2396" s="58"/>
      <c r="AH2396" s="58"/>
      <c r="AI2396" s="58"/>
      <c r="AJ2396" s="58"/>
      <c r="AK2396" s="58"/>
      <c r="AL2396" s="58"/>
      <c r="AM2396" s="58"/>
      <c r="AN2396" s="58"/>
      <c r="AO2396" s="58"/>
      <c r="AP2396" s="58"/>
      <c r="AQ2396" s="58"/>
      <c r="AR2396" s="58"/>
      <c r="AS2396" s="58"/>
      <c r="AT2396" s="58"/>
      <c r="AU2396" s="58"/>
      <c r="AV2396" s="58"/>
      <c r="AW2396" s="58"/>
    </row>
    <row r="2397" spans="2:49">
      <c r="B2397" s="58"/>
      <c r="C2397" s="58"/>
      <c r="D2397" s="58"/>
      <c r="E2397" s="58"/>
      <c r="F2397" s="58"/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  <c r="Q2397" s="58"/>
      <c r="R2397" s="58"/>
      <c r="S2397" s="58"/>
      <c r="T2397" s="58"/>
      <c r="U2397" s="58"/>
      <c r="V2397" s="58"/>
      <c r="W2397" s="58"/>
      <c r="X2397" s="58"/>
      <c r="Y2397" s="58"/>
      <c r="Z2397" s="58"/>
      <c r="AA2397" s="38"/>
      <c r="AB2397" s="38"/>
      <c r="AC2397" s="58"/>
      <c r="AD2397" s="58"/>
      <c r="AE2397" s="58"/>
      <c r="AF2397" s="58"/>
      <c r="AG2397" s="58"/>
      <c r="AH2397" s="58"/>
      <c r="AI2397" s="58"/>
      <c r="AJ2397" s="58"/>
      <c r="AK2397" s="58"/>
      <c r="AL2397" s="58"/>
      <c r="AM2397" s="58"/>
      <c r="AN2397" s="58"/>
      <c r="AO2397" s="58"/>
      <c r="AP2397" s="58"/>
      <c r="AQ2397" s="58"/>
      <c r="AR2397" s="58"/>
      <c r="AS2397" s="58"/>
      <c r="AT2397" s="58"/>
      <c r="AU2397" s="58"/>
      <c r="AV2397" s="58"/>
      <c r="AW2397" s="58"/>
    </row>
    <row r="2398" spans="2:49">
      <c r="B2398" s="58"/>
      <c r="C2398" s="58"/>
      <c r="D2398" s="58"/>
      <c r="E2398" s="58"/>
      <c r="F2398" s="58"/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  <c r="Q2398" s="58"/>
      <c r="R2398" s="58"/>
      <c r="S2398" s="58"/>
      <c r="T2398" s="58"/>
      <c r="U2398" s="58"/>
      <c r="V2398" s="58"/>
      <c r="W2398" s="58"/>
      <c r="X2398" s="58"/>
      <c r="Y2398" s="58"/>
      <c r="Z2398" s="58"/>
      <c r="AA2398" s="38"/>
      <c r="AB2398" s="38"/>
      <c r="AC2398" s="58"/>
      <c r="AD2398" s="58"/>
      <c r="AE2398" s="58"/>
      <c r="AF2398" s="58"/>
      <c r="AG2398" s="58"/>
      <c r="AH2398" s="58"/>
      <c r="AI2398" s="58"/>
      <c r="AJ2398" s="58"/>
      <c r="AK2398" s="58"/>
      <c r="AL2398" s="58"/>
      <c r="AM2398" s="58"/>
      <c r="AN2398" s="58"/>
      <c r="AO2398" s="58"/>
      <c r="AP2398" s="58"/>
      <c r="AQ2398" s="58"/>
      <c r="AR2398" s="58"/>
      <c r="AS2398" s="58"/>
      <c r="AT2398" s="58"/>
      <c r="AU2398" s="58"/>
      <c r="AV2398" s="58"/>
      <c r="AW2398" s="58"/>
    </row>
    <row r="2399" spans="2:49">
      <c r="B2399" s="58"/>
      <c r="C2399" s="58"/>
      <c r="D2399" s="58"/>
      <c r="E2399" s="58"/>
      <c r="F2399" s="58"/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  <c r="Q2399" s="58"/>
      <c r="R2399" s="58"/>
      <c r="S2399" s="58"/>
      <c r="T2399" s="58"/>
      <c r="U2399" s="58"/>
      <c r="V2399" s="58"/>
      <c r="W2399" s="58"/>
      <c r="X2399" s="58"/>
      <c r="Y2399" s="58"/>
      <c r="Z2399" s="58"/>
      <c r="AA2399" s="38"/>
      <c r="AB2399" s="38"/>
      <c r="AC2399" s="58"/>
      <c r="AD2399" s="58"/>
      <c r="AE2399" s="58"/>
      <c r="AF2399" s="58"/>
      <c r="AG2399" s="58"/>
      <c r="AH2399" s="58"/>
      <c r="AI2399" s="58"/>
      <c r="AJ2399" s="58"/>
      <c r="AK2399" s="58"/>
      <c r="AL2399" s="58"/>
      <c r="AM2399" s="58"/>
      <c r="AN2399" s="58"/>
      <c r="AO2399" s="58"/>
      <c r="AP2399" s="58"/>
      <c r="AQ2399" s="58"/>
      <c r="AR2399" s="58"/>
      <c r="AS2399" s="58"/>
      <c r="AT2399" s="58"/>
      <c r="AU2399" s="58"/>
      <c r="AV2399" s="58"/>
      <c r="AW2399" s="58"/>
    </row>
    <row r="2400" spans="2:49">
      <c r="B2400" s="58"/>
      <c r="C2400" s="58"/>
      <c r="D2400" s="58"/>
      <c r="E2400" s="58"/>
      <c r="F2400" s="58"/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  <c r="Q2400" s="58"/>
      <c r="R2400" s="58"/>
      <c r="S2400" s="58"/>
      <c r="T2400" s="58"/>
      <c r="U2400" s="58"/>
      <c r="V2400" s="58"/>
      <c r="W2400" s="58"/>
      <c r="X2400" s="58"/>
      <c r="Y2400" s="58"/>
      <c r="Z2400" s="58"/>
      <c r="AA2400" s="38"/>
      <c r="AB2400" s="38"/>
      <c r="AC2400" s="58"/>
      <c r="AD2400" s="58"/>
      <c r="AE2400" s="58"/>
      <c r="AF2400" s="58"/>
      <c r="AG2400" s="58"/>
      <c r="AH2400" s="58"/>
      <c r="AI2400" s="58"/>
      <c r="AJ2400" s="58"/>
      <c r="AK2400" s="58"/>
      <c r="AL2400" s="58"/>
      <c r="AM2400" s="58"/>
      <c r="AN2400" s="58"/>
      <c r="AO2400" s="58"/>
      <c r="AP2400" s="58"/>
      <c r="AQ2400" s="58"/>
      <c r="AR2400" s="58"/>
      <c r="AS2400" s="58"/>
      <c r="AT2400" s="58"/>
      <c r="AU2400" s="58"/>
      <c r="AV2400" s="58"/>
      <c r="AW2400" s="58"/>
    </row>
    <row r="2401" spans="2:49">
      <c r="B2401" s="58"/>
      <c r="C2401" s="58"/>
      <c r="D2401" s="58"/>
      <c r="E2401" s="58"/>
      <c r="F2401" s="58"/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  <c r="Q2401" s="58"/>
      <c r="R2401" s="58"/>
      <c r="S2401" s="58"/>
      <c r="T2401" s="58"/>
      <c r="U2401" s="58"/>
      <c r="V2401" s="58"/>
      <c r="W2401" s="58"/>
      <c r="X2401" s="58"/>
      <c r="Y2401" s="58"/>
      <c r="Z2401" s="58"/>
      <c r="AA2401" s="38"/>
      <c r="AB2401" s="38"/>
      <c r="AC2401" s="58"/>
      <c r="AD2401" s="58"/>
      <c r="AE2401" s="58"/>
      <c r="AF2401" s="58"/>
      <c r="AG2401" s="58"/>
      <c r="AH2401" s="58"/>
      <c r="AI2401" s="58"/>
      <c r="AJ2401" s="58"/>
      <c r="AK2401" s="58"/>
      <c r="AL2401" s="58"/>
      <c r="AM2401" s="58"/>
      <c r="AN2401" s="58"/>
      <c r="AO2401" s="58"/>
      <c r="AP2401" s="58"/>
      <c r="AQ2401" s="58"/>
      <c r="AR2401" s="58"/>
      <c r="AS2401" s="58"/>
      <c r="AT2401" s="58"/>
      <c r="AU2401" s="58"/>
      <c r="AV2401" s="58"/>
      <c r="AW2401" s="58"/>
    </row>
    <row r="2402" spans="2:49">
      <c r="B2402" s="58"/>
      <c r="C2402" s="58"/>
      <c r="D2402" s="58"/>
      <c r="E2402" s="58"/>
      <c r="F2402" s="58"/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  <c r="Q2402" s="58"/>
      <c r="R2402" s="58"/>
      <c r="S2402" s="58"/>
      <c r="T2402" s="58"/>
      <c r="U2402" s="58"/>
      <c r="V2402" s="58"/>
      <c r="W2402" s="58"/>
      <c r="X2402" s="58"/>
      <c r="Y2402" s="58"/>
      <c r="Z2402" s="58"/>
      <c r="AA2402" s="38"/>
      <c r="AB2402" s="38"/>
      <c r="AC2402" s="58"/>
      <c r="AD2402" s="58"/>
      <c r="AE2402" s="58"/>
      <c r="AF2402" s="58"/>
      <c r="AG2402" s="58"/>
      <c r="AH2402" s="58"/>
      <c r="AI2402" s="58"/>
      <c r="AJ2402" s="58"/>
      <c r="AK2402" s="58"/>
      <c r="AL2402" s="58"/>
      <c r="AM2402" s="58"/>
      <c r="AN2402" s="58"/>
      <c r="AO2402" s="58"/>
      <c r="AP2402" s="58"/>
      <c r="AQ2402" s="58"/>
      <c r="AR2402" s="58"/>
      <c r="AS2402" s="58"/>
      <c r="AT2402" s="58"/>
      <c r="AU2402" s="58"/>
      <c r="AV2402" s="58"/>
      <c r="AW2402" s="58"/>
    </row>
    <row r="2403" spans="2:49">
      <c r="B2403" s="58"/>
      <c r="C2403" s="58"/>
      <c r="D2403" s="58"/>
      <c r="E2403" s="58"/>
      <c r="F2403" s="58"/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  <c r="Q2403" s="58"/>
      <c r="R2403" s="58"/>
      <c r="S2403" s="58"/>
      <c r="T2403" s="58"/>
      <c r="U2403" s="58"/>
      <c r="V2403" s="58"/>
      <c r="W2403" s="58"/>
      <c r="X2403" s="58"/>
      <c r="Y2403" s="58"/>
      <c r="Z2403" s="58"/>
      <c r="AA2403" s="38"/>
      <c r="AB2403" s="38"/>
      <c r="AC2403" s="58"/>
      <c r="AD2403" s="58"/>
      <c r="AE2403" s="58"/>
      <c r="AF2403" s="58"/>
      <c r="AG2403" s="58"/>
      <c r="AH2403" s="58"/>
      <c r="AI2403" s="58"/>
      <c r="AJ2403" s="58"/>
      <c r="AK2403" s="58"/>
      <c r="AL2403" s="58"/>
      <c r="AM2403" s="58"/>
      <c r="AN2403" s="58"/>
      <c r="AO2403" s="58"/>
      <c r="AP2403" s="58"/>
      <c r="AQ2403" s="58"/>
      <c r="AR2403" s="58"/>
      <c r="AS2403" s="58"/>
      <c r="AT2403" s="58"/>
      <c r="AU2403" s="58"/>
      <c r="AV2403" s="58"/>
      <c r="AW2403" s="58"/>
    </row>
    <row r="2404" spans="2:49">
      <c r="B2404" s="58"/>
      <c r="C2404" s="58"/>
      <c r="D2404" s="58"/>
      <c r="E2404" s="58"/>
      <c r="F2404" s="58"/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  <c r="Q2404" s="58"/>
      <c r="R2404" s="58"/>
      <c r="S2404" s="58"/>
      <c r="T2404" s="58"/>
      <c r="U2404" s="58"/>
      <c r="V2404" s="58"/>
      <c r="W2404" s="58"/>
      <c r="X2404" s="58"/>
      <c r="Y2404" s="58"/>
      <c r="Z2404" s="58"/>
      <c r="AA2404" s="38"/>
      <c r="AB2404" s="38"/>
      <c r="AC2404" s="58"/>
      <c r="AD2404" s="58"/>
      <c r="AE2404" s="58"/>
      <c r="AF2404" s="58"/>
      <c r="AG2404" s="58"/>
      <c r="AH2404" s="58"/>
      <c r="AI2404" s="58"/>
      <c r="AJ2404" s="58"/>
      <c r="AK2404" s="58"/>
      <c r="AL2404" s="58"/>
      <c r="AM2404" s="58"/>
      <c r="AN2404" s="58"/>
      <c r="AO2404" s="58"/>
      <c r="AP2404" s="58"/>
      <c r="AQ2404" s="58"/>
      <c r="AR2404" s="58"/>
      <c r="AS2404" s="58"/>
      <c r="AT2404" s="58"/>
      <c r="AU2404" s="58"/>
      <c r="AV2404" s="58"/>
      <c r="AW2404" s="58"/>
    </row>
    <row r="2405" spans="2:49">
      <c r="B2405" s="58"/>
      <c r="C2405" s="58"/>
      <c r="D2405" s="58"/>
      <c r="E2405" s="58"/>
      <c r="F2405" s="58"/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  <c r="Q2405" s="58"/>
      <c r="R2405" s="58"/>
      <c r="S2405" s="58"/>
      <c r="T2405" s="58"/>
      <c r="U2405" s="58"/>
      <c r="V2405" s="58"/>
      <c r="W2405" s="58"/>
      <c r="X2405" s="58"/>
      <c r="Y2405" s="58"/>
      <c r="Z2405" s="58"/>
      <c r="AA2405" s="38"/>
      <c r="AB2405" s="38"/>
      <c r="AC2405" s="58"/>
      <c r="AD2405" s="58"/>
      <c r="AE2405" s="58"/>
      <c r="AF2405" s="58"/>
      <c r="AG2405" s="58"/>
      <c r="AH2405" s="58"/>
      <c r="AI2405" s="58"/>
      <c r="AJ2405" s="58"/>
      <c r="AK2405" s="58"/>
      <c r="AL2405" s="58"/>
      <c r="AM2405" s="58"/>
      <c r="AN2405" s="58"/>
      <c r="AO2405" s="58"/>
      <c r="AP2405" s="58"/>
      <c r="AQ2405" s="58"/>
      <c r="AR2405" s="58"/>
      <c r="AS2405" s="58"/>
      <c r="AT2405" s="58"/>
      <c r="AU2405" s="58"/>
      <c r="AV2405" s="58"/>
      <c r="AW2405" s="58"/>
    </row>
    <row r="2406" spans="2:49">
      <c r="B2406" s="58"/>
      <c r="C2406" s="58"/>
      <c r="D2406" s="58"/>
      <c r="E2406" s="58"/>
      <c r="F2406" s="58"/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  <c r="Q2406" s="58"/>
      <c r="R2406" s="58"/>
      <c r="S2406" s="58"/>
      <c r="T2406" s="58"/>
      <c r="U2406" s="58"/>
      <c r="V2406" s="58"/>
      <c r="W2406" s="58"/>
      <c r="X2406" s="58"/>
      <c r="Y2406" s="58"/>
      <c r="Z2406" s="58"/>
      <c r="AA2406" s="38"/>
      <c r="AB2406" s="38"/>
      <c r="AC2406" s="58"/>
      <c r="AD2406" s="58"/>
      <c r="AE2406" s="58"/>
      <c r="AF2406" s="58"/>
      <c r="AG2406" s="58"/>
      <c r="AH2406" s="58"/>
      <c r="AI2406" s="58"/>
      <c r="AJ2406" s="58"/>
      <c r="AK2406" s="58"/>
      <c r="AL2406" s="58"/>
      <c r="AM2406" s="58"/>
      <c r="AN2406" s="58"/>
      <c r="AO2406" s="58"/>
      <c r="AP2406" s="58"/>
      <c r="AQ2406" s="58"/>
      <c r="AR2406" s="58"/>
      <c r="AS2406" s="58"/>
      <c r="AT2406" s="58"/>
      <c r="AU2406" s="58"/>
      <c r="AV2406" s="58"/>
      <c r="AW2406" s="58"/>
    </row>
    <row r="2407" spans="2:49">
      <c r="B2407" s="58"/>
      <c r="C2407" s="58"/>
      <c r="D2407" s="58"/>
      <c r="E2407" s="58"/>
      <c r="F2407" s="58"/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  <c r="Q2407" s="58"/>
      <c r="R2407" s="58"/>
      <c r="S2407" s="58"/>
      <c r="T2407" s="58"/>
      <c r="U2407" s="58"/>
      <c r="V2407" s="58"/>
      <c r="W2407" s="58"/>
      <c r="X2407" s="58"/>
      <c r="Y2407" s="58"/>
      <c r="Z2407" s="58"/>
      <c r="AA2407" s="38"/>
      <c r="AB2407" s="38"/>
      <c r="AC2407" s="58"/>
      <c r="AD2407" s="58"/>
      <c r="AE2407" s="58"/>
      <c r="AF2407" s="58"/>
      <c r="AG2407" s="58"/>
      <c r="AH2407" s="58"/>
      <c r="AI2407" s="58"/>
      <c r="AJ2407" s="58"/>
      <c r="AK2407" s="58"/>
      <c r="AL2407" s="58"/>
      <c r="AM2407" s="58"/>
      <c r="AN2407" s="58"/>
      <c r="AO2407" s="58"/>
      <c r="AP2407" s="58"/>
      <c r="AQ2407" s="58"/>
      <c r="AR2407" s="58"/>
      <c r="AS2407" s="58"/>
      <c r="AT2407" s="58"/>
      <c r="AU2407" s="58"/>
      <c r="AV2407" s="58"/>
      <c r="AW2407" s="58"/>
    </row>
    <row r="2408" spans="2:49">
      <c r="B2408" s="58"/>
      <c r="C2408" s="58"/>
      <c r="D2408" s="58"/>
      <c r="E2408" s="58"/>
      <c r="F2408" s="58"/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  <c r="Q2408" s="58"/>
      <c r="R2408" s="58"/>
      <c r="S2408" s="58"/>
      <c r="T2408" s="58"/>
      <c r="U2408" s="58"/>
      <c r="V2408" s="58"/>
      <c r="W2408" s="58"/>
      <c r="X2408" s="58"/>
      <c r="Y2408" s="58"/>
      <c r="Z2408" s="58"/>
      <c r="AA2408" s="38"/>
      <c r="AB2408" s="38"/>
      <c r="AC2408" s="58"/>
      <c r="AD2408" s="58"/>
      <c r="AE2408" s="58"/>
      <c r="AF2408" s="58"/>
      <c r="AG2408" s="58"/>
      <c r="AH2408" s="58"/>
      <c r="AI2408" s="58"/>
      <c r="AJ2408" s="58"/>
      <c r="AK2408" s="58"/>
      <c r="AL2408" s="58"/>
      <c r="AM2408" s="58"/>
      <c r="AN2408" s="58"/>
      <c r="AO2408" s="58"/>
      <c r="AP2408" s="58"/>
      <c r="AQ2408" s="58"/>
      <c r="AR2408" s="58"/>
      <c r="AS2408" s="58"/>
      <c r="AT2408" s="58"/>
      <c r="AU2408" s="58"/>
      <c r="AV2408" s="58"/>
      <c r="AW2408" s="58"/>
    </row>
    <row r="2409" spans="2:49">
      <c r="B2409" s="58"/>
      <c r="C2409" s="58"/>
      <c r="D2409" s="58"/>
      <c r="E2409" s="58"/>
      <c r="F2409" s="58"/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  <c r="Q2409" s="58"/>
      <c r="R2409" s="58"/>
      <c r="S2409" s="58"/>
      <c r="T2409" s="58"/>
      <c r="U2409" s="58"/>
      <c r="V2409" s="58"/>
      <c r="W2409" s="58"/>
      <c r="X2409" s="58"/>
      <c r="Y2409" s="58"/>
      <c r="Z2409" s="58"/>
      <c r="AA2409" s="38"/>
      <c r="AB2409" s="38"/>
      <c r="AC2409" s="58"/>
      <c r="AD2409" s="58"/>
      <c r="AE2409" s="58"/>
      <c r="AF2409" s="58"/>
      <c r="AG2409" s="58"/>
      <c r="AH2409" s="58"/>
      <c r="AI2409" s="58"/>
      <c r="AJ2409" s="58"/>
      <c r="AK2409" s="58"/>
      <c r="AL2409" s="58"/>
      <c r="AM2409" s="58"/>
      <c r="AN2409" s="58"/>
      <c r="AO2409" s="58"/>
      <c r="AP2409" s="58"/>
      <c r="AQ2409" s="58"/>
      <c r="AR2409" s="58"/>
      <c r="AS2409" s="58"/>
      <c r="AT2409" s="58"/>
      <c r="AU2409" s="58"/>
      <c r="AV2409" s="58"/>
      <c r="AW2409" s="58"/>
    </row>
    <row r="2410" spans="2:49">
      <c r="B2410" s="58"/>
      <c r="C2410" s="58"/>
      <c r="D2410" s="58"/>
      <c r="E2410" s="58"/>
      <c r="F2410" s="58"/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  <c r="Q2410" s="58"/>
      <c r="R2410" s="58"/>
      <c r="S2410" s="58"/>
      <c r="T2410" s="58"/>
      <c r="U2410" s="58"/>
      <c r="V2410" s="58"/>
      <c r="W2410" s="58"/>
      <c r="X2410" s="58"/>
      <c r="Y2410" s="58"/>
      <c r="Z2410" s="58"/>
      <c r="AA2410" s="38"/>
      <c r="AB2410" s="38"/>
      <c r="AC2410" s="58"/>
      <c r="AD2410" s="58"/>
      <c r="AE2410" s="58"/>
      <c r="AF2410" s="58"/>
      <c r="AG2410" s="58"/>
      <c r="AH2410" s="58"/>
      <c r="AI2410" s="58"/>
      <c r="AJ2410" s="58"/>
      <c r="AK2410" s="58"/>
      <c r="AL2410" s="58"/>
      <c r="AM2410" s="58"/>
      <c r="AN2410" s="58"/>
      <c r="AO2410" s="58"/>
      <c r="AP2410" s="58"/>
      <c r="AQ2410" s="58"/>
      <c r="AR2410" s="58"/>
      <c r="AS2410" s="58"/>
      <c r="AT2410" s="58"/>
      <c r="AU2410" s="58"/>
      <c r="AV2410" s="58"/>
      <c r="AW2410" s="58"/>
    </row>
    <row r="2411" spans="2:49">
      <c r="B2411" s="58"/>
      <c r="C2411" s="58"/>
      <c r="D2411" s="58"/>
      <c r="E2411" s="58"/>
      <c r="F2411" s="58"/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  <c r="Q2411" s="58"/>
      <c r="R2411" s="58"/>
      <c r="S2411" s="58"/>
      <c r="T2411" s="58"/>
      <c r="U2411" s="58"/>
      <c r="V2411" s="58"/>
      <c r="W2411" s="58"/>
      <c r="X2411" s="58"/>
      <c r="Y2411" s="58"/>
      <c r="Z2411" s="58"/>
      <c r="AA2411" s="38"/>
      <c r="AB2411" s="38"/>
      <c r="AC2411" s="58"/>
      <c r="AD2411" s="58"/>
      <c r="AE2411" s="58"/>
      <c r="AF2411" s="58"/>
      <c r="AG2411" s="58"/>
      <c r="AH2411" s="58"/>
      <c r="AI2411" s="58"/>
      <c r="AJ2411" s="58"/>
      <c r="AK2411" s="58"/>
      <c r="AL2411" s="58"/>
      <c r="AM2411" s="58"/>
      <c r="AN2411" s="58"/>
      <c r="AO2411" s="58"/>
      <c r="AP2411" s="58"/>
      <c r="AQ2411" s="58"/>
      <c r="AR2411" s="58"/>
      <c r="AS2411" s="58"/>
      <c r="AT2411" s="58"/>
      <c r="AU2411" s="58"/>
      <c r="AV2411" s="58"/>
      <c r="AW2411" s="58"/>
    </row>
    <row r="2412" spans="2:49">
      <c r="B2412" s="58"/>
      <c r="C2412" s="58"/>
      <c r="D2412" s="58"/>
      <c r="E2412" s="58"/>
      <c r="F2412" s="58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  <c r="Q2412" s="58"/>
      <c r="R2412" s="58"/>
      <c r="S2412" s="58"/>
      <c r="T2412" s="58"/>
      <c r="U2412" s="58"/>
      <c r="V2412" s="58"/>
      <c r="W2412" s="58"/>
      <c r="X2412" s="58"/>
      <c r="Y2412" s="58"/>
      <c r="Z2412" s="58"/>
      <c r="AA2412" s="38"/>
      <c r="AB2412" s="38"/>
      <c r="AC2412" s="58"/>
      <c r="AD2412" s="58"/>
      <c r="AE2412" s="58"/>
      <c r="AF2412" s="58"/>
      <c r="AG2412" s="58"/>
      <c r="AH2412" s="58"/>
      <c r="AI2412" s="58"/>
      <c r="AJ2412" s="58"/>
      <c r="AK2412" s="58"/>
      <c r="AL2412" s="58"/>
      <c r="AM2412" s="58"/>
      <c r="AN2412" s="58"/>
      <c r="AO2412" s="58"/>
      <c r="AP2412" s="58"/>
      <c r="AQ2412" s="58"/>
      <c r="AR2412" s="58"/>
      <c r="AS2412" s="58"/>
      <c r="AT2412" s="58"/>
      <c r="AU2412" s="58"/>
      <c r="AV2412" s="58"/>
      <c r="AW2412" s="58"/>
    </row>
    <row r="2413" spans="2:49">
      <c r="B2413" s="58"/>
      <c r="C2413" s="58"/>
      <c r="D2413" s="58"/>
      <c r="E2413" s="58"/>
      <c r="F2413" s="58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  <c r="Q2413" s="58"/>
      <c r="R2413" s="58"/>
      <c r="S2413" s="58"/>
      <c r="T2413" s="58"/>
      <c r="U2413" s="58"/>
      <c r="V2413" s="58"/>
      <c r="W2413" s="58"/>
      <c r="X2413" s="58"/>
      <c r="Y2413" s="58"/>
      <c r="Z2413" s="58"/>
      <c r="AA2413" s="38"/>
      <c r="AB2413" s="38"/>
      <c r="AC2413" s="58"/>
      <c r="AD2413" s="58"/>
      <c r="AE2413" s="58"/>
      <c r="AF2413" s="58"/>
      <c r="AG2413" s="58"/>
      <c r="AH2413" s="58"/>
      <c r="AI2413" s="58"/>
      <c r="AJ2413" s="58"/>
      <c r="AK2413" s="58"/>
      <c r="AL2413" s="58"/>
      <c r="AM2413" s="58"/>
      <c r="AN2413" s="58"/>
      <c r="AO2413" s="58"/>
      <c r="AP2413" s="58"/>
      <c r="AQ2413" s="58"/>
      <c r="AR2413" s="58"/>
      <c r="AS2413" s="58"/>
      <c r="AT2413" s="58"/>
      <c r="AU2413" s="58"/>
      <c r="AV2413" s="58"/>
      <c r="AW2413" s="58"/>
    </row>
    <row r="2414" spans="2:49">
      <c r="B2414" s="58"/>
      <c r="C2414" s="58"/>
      <c r="D2414" s="58"/>
      <c r="E2414" s="58"/>
      <c r="F2414" s="58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  <c r="Q2414" s="58"/>
      <c r="R2414" s="58"/>
      <c r="S2414" s="58"/>
      <c r="T2414" s="58"/>
      <c r="U2414" s="58"/>
      <c r="V2414" s="58"/>
      <c r="W2414" s="58"/>
      <c r="X2414" s="58"/>
      <c r="Y2414" s="58"/>
      <c r="Z2414" s="58"/>
      <c r="AA2414" s="38"/>
      <c r="AB2414" s="38"/>
      <c r="AC2414" s="58"/>
      <c r="AD2414" s="58"/>
      <c r="AE2414" s="58"/>
      <c r="AF2414" s="58"/>
      <c r="AG2414" s="58"/>
      <c r="AH2414" s="58"/>
      <c r="AI2414" s="58"/>
      <c r="AJ2414" s="58"/>
      <c r="AK2414" s="58"/>
      <c r="AL2414" s="58"/>
      <c r="AM2414" s="58"/>
      <c r="AN2414" s="58"/>
      <c r="AO2414" s="58"/>
      <c r="AP2414" s="58"/>
      <c r="AQ2414" s="58"/>
      <c r="AR2414" s="58"/>
      <c r="AS2414" s="58"/>
      <c r="AT2414" s="58"/>
      <c r="AU2414" s="58"/>
      <c r="AV2414" s="58"/>
      <c r="AW2414" s="58"/>
    </row>
    <row r="2415" spans="2:49">
      <c r="B2415" s="58"/>
      <c r="C2415" s="58"/>
      <c r="D2415" s="58"/>
      <c r="E2415" s="58"/>
      <c r="F2415" s="58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  <c r="Q2415" s="58"/>
      <c r="R2415" s="58"/>
      <c r="S2415" s="58"/>
      <c r="T2415" s="58"/>
      <c r="U2415" s="58"/>
      <c r="V2415" s="58"/>
      <c r="W2415" s="58"/>
      <c r="X2415" s="58"/>
      <c r="Y2415" s="58"/>
      <c r="Z2415" s="58"/>
      <c r="AA2415" s="38"/>
      <c r="AB2415" s="38"/>
      <c r="AC2415" s="58"/>
      <c r="AD2415" s="58"/>
      <c r="AE2415" s="58"/>
      <c r="AF2415" s="58"/>
      <c r="AG2415" s="58"/>
      <c r="AH2415" s="58"/>
      <c r="AI2415" s="58"/>
      <c r="AJ2415" s="58"/>
      <c r="AK2415" s="58"/>
      <c r="AL2415" s="58"/>
      <c r="AM2415" s="58"/>
      <c r="AN2415" s="58"/>
      <c r="AO2415" s="58"/>
      <c r="AP2415" s="58"/>
      <c r="AQ2415" s="58"/>
      <c r="AR2415" s="58"/>
      <c r="AS2415" s="58"/>
      <c r="AT2415" s="58"/>
      <c r="AU2415" s="58"/>
      <c r="AV2415" s="58"/>
      <c r="AW2415" s="58"/>
    </row>
    <row r="2416" spans="2:49">
      <c r="B2416" s="58"/>
      <c r="C2416" s="58"/>
      <c r="D2416" s="58"/>
      <c r="E2416" s="58"/>
      <c r="F2416" s="58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  <c r="Q2416" s="58"/>
      <c r="R2416" s="58"/>
      <c r="S2416" s="58"/>
      <c r="T2416" s="58"/>
      <c r="U2416" s="58"/>
      <c r="V2416" s="58"/>
      <c r="W2416" s="58"/>
      <c r="X2416" s="58"/>
      <c r="Y2416" s="58"/>
      <c r="Z2416" s="58"/>
      <c r="AA2416" s="38"/>
      <c r="AB2416" s="38"/>
      <c r="AC2416" s="58"/>
      <c r="AD2416" s="58"/>
      <c r="AE2416" s="58"/>
      <c r="AF2416" s="58"/>
      <c r="AG2416" s="58"/>
      <c r="AH2416" s="58"/>
      <c r="AI2416" s="58"/>
      <c r="AJ2416" s="58"/>
      <c r="AK2416" s="58"/>
      <c r="AL2416" s="58"/>
      <c r="AM2416" s="58"/>
      <c r="AN2416" s="58"/>
      <c r="AO2416" s="58"/>
      <c r="AP2416" s="58"/>
      <c r="AQ2416" s="58"/>
      <c r="AR2416" s="58"/>
      <c r="AS2416" s="58"/>
      <c r="AT2416" s="58"/>
      <c r="AU2416" s="58"/>
      <c r="AV2416" s="58"/>
      <c r="AW2416" s="58"/>
    </row>
    <row r="2417" spans="2:49">
      <c r="B2417" s="58"/>
      <c r="C2417" s="58"/>
      <c r="D2417" s="58"/>
      <c r="E2417" s="58"/>
      <c r="F2417" s="58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  <c r="Q2417" s="58"/>
      <c r="R2417" s="58"/>
      <c r="S2417" s="58"/>
      <c r="T2417" s="58"/>
      <c r="U2417" s="58"/>
      <c r="V2417" s="58"/>
      <c r="W2417" s="58"/>
      <c r="X2417" s="58"/>
      <c r="Y2417" s="58"/>
      <c r="Z2417" s="58"/>
      <c r="AA2417" s="38"/>
      <c r="AB2417" s="38"/>
      <c r="AC2417" s="58"/>
      <c r="AD2417" s="58"/>
      <c r="AE2417" s="58"/>
      <c r="AF2417" s="58"/>
      <c r="AG2417" s="58"/>
      <c r="AH2417" s="58"/>
      <c r="AI2417" s="58"/>
      <c r="AJ2417" s="58"/>
      <c r="AK2417" s="58"/>
      <c r="AL2417" s="58"/>
      <c r="AM2417" s="58"/>
      <c r="AN2417" s="58"/>
      <c r="AO2417" s="58"/>
      <c r="AP2417" s="58"/>
      <c r="AQ2417" s="58"/>
      <c r="AR2417" s="58"/>
      <c r="AS2417" s="58"/>
      <c r="AT2417" s="58"/>
      <c r="AU2417" s="58"/>
      <c r="AV2417" s="58"/>
      <c r="AW2417" s="58"/>
    </row>
    <row r="2418" spans="2:49">
      <c r="B2418" s="58"/>
      <c r="C2418" s="58"/>
      <c r="D2418" s="58"/>
      <c r="E2418" s="58"/>
      <c r="F2418" s="58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  <c r="Q2418" s="58"/>
      <c r="R2418" s="58"/>
      <c r="S2418" s="58"/>
      <c r="T2418" s="58"/>
      <c r="U2418" s="58"/>
      <c r="V2418" s="58"/>
      <c r="W2418" s="58"/>
      <c r="X2418" s="58"/>
      <c r="Y2418" s="58"/>
      <c r="Z2418" s="58"/>
      <c r="AA2418" s="38"/>
      <c r="AB2418" s="38"/>
      <c r="AC2418" s="58"/>
      <c r="AD2418" s="58"/>
      <c r="AE2418" s="58"/>
      <c r="AF2418" s="58"/>
      <c r="AG2418" s="58"/>
      <c r="AH2418" s="58"/>
      <c r="AI2418" s="58"/>
      <c r="AJ2418" s="58"/>
      <c r="AK2418" s="58"/>
      <c r="AL2418" s="58"/>
      <c r="AM2418" s="58"/>
      <c r="AN2418" s="58"/>
      <c r="AO2418" s="58"/>
      <c r="AP2418" s="58"/>
      <c r="AQ2418" s="58"/>
      <c r="AR2418" s="58"/>
      <c r="AS2418" s="58"/>
      <c r="AT2418" s="58"/>
      <c r="AU2418" s="58"/>
      <c r="AV2418" s="58"/>
      <c r="AW2418" s="58"/>
    </row>
    <row r="2419" spans="2:49">
      <c r="B2419" s="58"/>
      <c r="C2419" s="58"/>
      <c r="D2419" s="58"/>
      <c r="E2419" s="58"/>
      <c r="F2419" s="58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  <c r="Q2419" s="58"/>
      <c r="R2419" s="58"/>
      <c r="S2419" s="58"/>
      <c r="T2419" s="58"/>
      <c r="U2419" s="58"/>
      <c r="V2419" s="58"/>
      <c r="W2419" s="58"/>
      <c r="X2419" s="58"/>
      <c r="Y2419" s="58"/>
      <c r="Z2419" s="58"/>
      <c r="AA2419" s="38"/>
      <c r="AB2419" s="38"/>
      <c r="AC2419" s="58"/>
      <c r="AD2419" s="58"/>
      <c r="AE2419" s="58"/>
      <c r="AF2419" s="58"/>
      <c r="AG2419" s="58"/>
      <c r="AH2419" s="58"/>
      <c r="AI2419" s="58"/>
      <c r="AJ2419" s="58"/>
      <c r="AK2419" s="58"/>
      <c r="AL2419" s="58"/>
      <c r="AM2419" s="58"/>
      <c r="AN2419" s="58"/>
      <c r="AO2419" s="58"/>
      <c r="AP2419" s="58"/>
      <c r="AQ2419" s="58"/>
      <c r="AR2419" s="58"/>
      <c r="AS2419" s="58"/>
      <c r="AT2419" s="58"/>
      <c r="AU2419" s="58"/>
      <c r="AV2419" s="58"/>
      <c r="AW2419" s="58"/>
    </row>
    <row r="2420" spans="2:49">
      <c r="B2420" s="58"/>
      <c r="C2420" s="58"/>
      <c r="D2420" s="58"/>
      <c r="E2420" s="58"/>
      <c r="F2420" s="58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  <c r="Q2420" s="58"/>
      <c r="R2420" s="58"/>
      <c r="S2420" s="58"/>
      <c r="T2420" s="58"/>
      <c r="U2420" s="58"/>
      <c r="V2420" s="58"/>
      <c r="W2420" s="58"/>
      <c r="X2420" s="58"/>
      <c r="Y2420" s="58"/>
      <c r="Z2420" s="58"/>
      <c r="AA2420" s="38"/>
      <c r="AB2420" s="38"/>
      <c r="AC2420" s="58"/>
      <c r="AD2420" s="58"/>
      <c r="AE2420" s="58"/>
      <c r="AF2420" s="58"/>
      <c r="AG2420" s="58"/>
      <c r="AH2420" s="58"/>
      <c r="AI2420" s="58"/>
      <c r="AJ2420" s="58"/>
      <c r="AK2420" s="58"/>
      <c r="AL2420" s="58"/>
      <c r="AM2420" s="58"/>
      <c r="AN2420" s="58"/>
      <c r="AO2420" s="58"/>
      <c r="AP2420" s="58"/>
      <c r="AQ2420" s="58"/>
      <c r="AR2420" s="58"/>
      <c r="AS2420" s="58"/>
      <c r="AT2420" s="58"/>
      <c r="AU2420" s="58"/>
      <c r="AV2420" s="58"/>
      <c r="AW2420" s="58"/>
    </row>
    <row r="2421" spans="2:49">
      <c r="B2421" s="58"/>
      <c r="C2421" s="58"/>
      <c r="D2421" s="58"/>
      <c r="E2421" s="58"/>
      <c r="F2421" s="58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  <c r="Q2421" s="58"/>
      <c r="R2421" s="58"/>
      <c r="S2421" s="58"/>
      <c r="T2421" s="58"/>
      <c r="U2421" s="58"/>
      <c r="V2421" s="58"/>
      <c r="W2421" s="58"/>
      <c r="X2421" s="58"/>
      <c r="Y2421" s="58"/>
      <c r="Z2421" s="58"/>
      <c r="AA2421" s="38"/>
      <c r="AB2421" s="38"/>
      <c r="AC2421" s="58"/>
      <c r="AD2421" s="58"/>
      <c r="AE2421" s="58"/>
      <c r="AF2421" s="58"/>
      <c r="AG2421" s="58"/>
      <c r="AH2421" s="58"/>
      <c r="AI2421" s="58"/>
      <c r="AJ2421" s="58"/>
      <c r="AK2421" s="58"/>
      <c r="AL2421" s="58"/>
      <c r="AM2421" s="58"/>
      <c r="AN2421" s="58"/>
      <c r="AO2421" s="58"/>
      <c r="AP2421" s="58"/>
      <c r="AQ2421" s="58"/>
      <c r="AR2421" s="58"/>
      <c r="AS2421" s="58"/>
      <c r="AT2421" s="58"/>
      <c r="AU2421" s="58"/>
      <c r="AV2421" s="58"/>
      <c r="AW2421" s="58"/>
    </row>
    <row r="2422" spans="2:49">
      <c r="B2422" s="58"/>
      <c r="C2422" s="58"/>
      <c r="D2422" s="58"/>
      <c r="E2422" s="58"/>
      <c r="F2422" s="58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  <c r="Q2422" s="58"/>
      <c r="R2422" s="58"/>
      <c r="S2422" s="58"/>
      <c r="T2422" s="58"/>
      <c r="U2422" s="58"/>
      <c r="V2422" s="58"/>
      <c r="W2422" s="58"/>
      <c r="X2422" s="58"/>
      <c r="Y2422" s="58"/>
      <c r="Z2422" s="58"/>
      <c r="AA2422" s="38"/>
      <c r="AB2422" s="38"/>
      <c r="AC2422" s="58"/>
      <c r="AD2422" s="58"/>
      <c r="AE2422" s="58"/>
      <c r="AF2422" s="58"/>
      <c r="AG2422" s="58"/>
      <c r="AH2422" s="58"/>
      <c r="AI2422" s="58"/>
      <c r="AJ2422" s="58"/>
      <c r="AK2422" s="58"/>
      <c r="AL2422" s="58"/>
      <c r="AM2422" s="58"/>
      <c r="AN2422" s="58"/>
      <c r="AO2422" s="58"/>
      <c r="AP2422" s="58"/>
      <c r="AQ2422" s="58"/>
      <c r="AR2422" s="58"/>
      <c r="AS2422" s="58"/>
      <c r="AT2422" s="58"/>
      <c r="AU2422" s="58"/>
      <c r="AV2422" s="58"/>
      <c r="AW2422" s="58"/>
    </row>
    <row r="2423" spans="2:49">
      <c r="B2423" s="58"/>
      <c r="C2423" s="58"/>
      <c r="D2423" s="58"/>
      <c r="E2423" s="58"/>
      <c r="F2423" s="58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  <c r="Q2423" s="58"/>
      <c r="R2423" s="58"/>
      <c r="S2423" s="58"/>
      <c r="T2423" s="58"/>
      <c r="U2423" s="58"/>
      <c r="V2423" s="58"/>
      <c r="W2423" s="58"/>
      <c r="X2423" s="58"/>
      <c r="Y2423" s="58"/>
      <c r="Z2423" s="58"/>
      <c r="AA2423" s="38"/>
      <c r="AB2423" s="38"/>
      <c r="AC2423" s="58"/>
      <c r="AD2423" s="58"/>
      <c r="AE2423" s="58"/>
      <c r="AF2423" s="58"/>
      <c r="AG2423" s="58"/>
      <c r="AH2423" s="58"/>
      <c r="AI2423" s="58"/>
      <c r="AJ2423" s="58"/>
      <c r="AK2423" s="58"/>
      <c r="AL2423" s="58"/>
      <c r="AM2423" s="58"/>
      <c r="AN2423" s="58"/>
      <c r="AO2423" s="58"/>
      <c r="AP2423" s="58"/>
      <c r="AQ2423" s="58"/>
      <c r="AR2423" s="58"/>
      <c r="AS2423" s="58"/>
      <c r="AT2423" s="58"/>
      <c r="AU2423" s="58"/>
      <c r="AV2423" s="58"/>
      <c r="AW2423" s="58"/>
    </row>
    <row r="2424" spans="2:49">
      <c r="B2424" s="58"/>
      <c r="C2424" s="58"/>
      <c r="D2424" s="58"/>
      <c r="E2424" s="58"/>
      <c r="F2424" s="58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  <c r="Q2424" s="58"/>
      <c r="R2424" s="58"/>
      <c r="S2424" s="58"/>
      <c r="T2424" s="58"/>
      <c r="U2424" s="58"/>
      <c r="V2424" s="58"/>
      <c r="W2424" s="58"/>
      <c r="X2424" s="58"/>
      <c r="Y2424" s="58"/>
      <c r="Z2424" s="58"/>
      <c r="AA2424" s="38"/>
      <c r="AB2424" s="38"/>
      <c r="AC2424" s="58"/>
      <c r="AD2424" s="58"/>
      <c r="AE2424" s="58"/>
      <c r="AF2424" s="58"/>
      <c r="AG2424" s="58"/>
      <c r="AH2424" s="58"/>
      <c r="AI2424" s="58"/>
      <c r="AJ2424" s="58"/>
      <c r="AK2424" s="58"/>
      <c r="AL2424" s="58"/>
      <c r="AM2424" s="58"/>
      <c r="AN2424" s="58"/>
      <c r="AO2424" s="58"/>
      <c r="AP2424" s="58"/>
      <c r="AQ2424" s="58"/>
      <c r="AR2424" s="58"/>
      <c r="AS2424" s="58"/>
      <c r="AT2424" s="58"/>
      <c r="AU2424" s="58"/>
      <c r="AV2424" s="58"/>
      <c r="AW2424" s="58"/>
    </row>
    <row r="2425" spans="2:49">
      <c r="B2425" s="58"/>
      <c r="C2425" s="58"/>
      <c r="D2425" s="58"/>
      <c r="E2425" s="58"/>
      <c r="F2425" s="58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  <c r="Q2425" s="58"/>
      <c r="R2425" s="58"/>
      <c r="S2425" s="58"/>
      <c r="T2425" s="58"/>
      <c r="U2425" s="58"/>
      <c r="V2425" s="58"/>
      <c r="W2425" s="58"/>
      <c r="X2425" s="58"/>
      <c r="Y2425" s="58"/>
      <c r="Z2425" s="58"/>
      <c r="AA2425" s="38"/>
      <c r="AB2425" s="38"/>
      <c r="AC2425" s="58"/>
      <c r="AD2425" s="58"/>
      <c r="AE2425" s="58"/>
      <c r="AF2425" s="58"/>
      <c r="AG2425" s="58"/>
      <c r="AH2425" s="58"/>
      <c r="AI2425" s="58"/>
      <c r="AJ2425" s="58"/>
      <c r="AK2425" s="58"/>
      <c r="AL2425" s="58"/>
      <c r="AM2425" s="58"/>
      <c r="AN2425" s="58"/>
      <c r="AO2425" s="58"/>
      <c r="AP2425" s="58"/>
      <c r="AQ2425" s="58"/>
      <c r="AR2425" s="58"/>
      <c r="AS2425" s="58"/>
      <c r="AT2425" s="58"/>
      <c r="AU2425" s="58"/>
      <c r="AV2425" s="58"/>
      <c r="AW2425" s="58"/>
    </row>
    <row r="2426" spans="2:49">
      <c r="B2426" s="58"/>
      <c r="C2426" s="58"/>
      <c r="D2426" s="58"/>
      <c r="E2426" s="58"/>
      <c r="F2426" s="58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  <c r="Q2426" s="58"/>
      <c r="R2426" s="58"/>
      <c r="S2426" s="58"/>
      <c r="T2426" s="58"/>
      <c r="U2426" s="58"/>
      <c r="V2426" s="58"/>
      <c r="W2426" s="58"/>
      <c r="X2426" s="58"/>
      <c r="Y2426" s="58"/>
      <c r="Z2426" s="58"/>
      <c r="AA2426" s="38"/>
      <c r="AB2426" s="38"/>
      <c r="AC2426" s="58"/>
      <c r="AD2426" s="58"/>
      <c r="AE2426" s="58"/>
      <c r="AF2426" s="58"/>
      <c r="AG2426" s="58"/>
      <c r="AH2426" s="58"/>
      <c r="AI2426" s="58"/>
      <c r="AJ2426" s="58"/>
      <c r="AK2426" s="58"/>
      <c r="AL2426" s="58"/>
      <c r="AM2426" s="58"/>
      <c r="AN2426" s="58"/>
      <c r="AO2426" s="58"/>
      <c r="AP2426" s="58"/>
      <c r="AQ2426" s="58"/>
      <c r="AR2426" s="58"/>
      <c r="AS2426" s="58"/>
      <c r="AT2426" s="58"/>
      <c r="AU2426" s="58"/>
      <c r="AV2426" s="58"/>
      <c r="AW2426" s="58"/>
    </row>
    <row r="2427" spans="2:49">
      <c r="B2427" s="58"/>
      <c r="C2427" s="58"/>
      <c r="D2427" s="58"/>
      <c r="E2427" s="58"/>
      <c r="F2427" s="58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  <c r="Q2427" s="58"/>
      <c r="R2427" s="58"/>
      <c r="S2427" s="58"/>
      <c r="T2427" s="58"/>
      <c r="U2427" s="58"/>
      <c r="V2427" s="58"/>
      <c r="W2427" s="58"/>
      <c r="X2427" s="58"/>
      <c r="Y2427" s="58"/>
      <c r="Z2427" s="58"/>
      <c r="AA2427" s="38"/>
      <c r="AB2427" s="38"/>
      <c r="AC2427" s="58"/>
      <c r="AD2427" s="58"/>
      <c r="AE2427" s="58"/>
      <c r="AF2427" s="58"/>
      <c r="AG2427" s="58"/>
      <c r="AH2427" s="58"/>
      <c r="AI2427" s="58"/>
      <c r="AJ2427" s="58"/>
      <c r="AK2427" s="58"/>
      <c r="AL2427" s="58"/>
      <c r="AM2427" s="58"/>
      <c r="AN2427" s="58"/>
      <c r="AO2427" s="58"/>
      <c r="AP2427" s="58"/>
      <c r="AQ2427" s="58"/>
      <c r="AR2427" s="58"/>
      <c r="AS2427" s="58"/>
      <c r="AT2427" s="58"/>
      <c r="AU2427" s="58"/>
      <c r="AV2427" s="58"/>
      <c r="AW2427" s="58"/>
    </row>
    <row r="2428" spans="2:49">
      <c r="B2428" s="58"/>
      <c r="C2428" s="58"/>
      <c r="D2428" s="58"/>
      <c r="E2428" s="58"/>
      <c r="F2428" s="58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  <c r="Q2428" s="58"/>
      <c r="R2428" s="58"/>
      <c r="S2428" s="58"/>
      <c r="T2428" s="58"/>
      <c r="U2428" s="58"/>
      <c r="V2428" s="58"/>
      <c r="W2428" s="58"/>
      <c r="X2428" s="58"/>
      <c r="Y2428" s="58"/>
      <c r="Z2428" s="58"/>
      <c r="AA2428" s="38"/>
      <c r="AB2428" s="38"/>
      <c r="AC2428" s="58"/>
      <c r="AD2428" s="58"/>
      <c r="AE2428" s="58"/>
      <c r="AF2428" s="58"/>
      <c r="AG2428" s="58"/>
      <c r="AH2428" s="58"/>
      <c r="AI2428" s="58"/>
      <c r="AJ2428" s="58"/>
      <c r="AK2428" s="58"/>
      <c r="AL2428" s="58"/>
      <c r="AM2428" s="58"/>
      <c r="AN2428" s="58"/>
      <c r="AO2428" s="58"/>
      <c r="AP2428" s="58"/>
      <c r="AQ2428" s="58"/>
      <c r="AR2428" s="58"/>
      <c r="AS2428" s="58"/>
      <c r="AT2428" s="58"/>
      <c r="AU2428" s="58"/>
      <c r="AV2428" s="58"/>
      <c r="AW2428" s="58"/>
    </row>
    <row r="2429" spans="2:49">
      <c r="B2429" s="58"/>
      <c r="C2429" s="58"/>
      <c r="D2429" s="58"/>
      <c r="E2429" s="58"/>
      <c r="F2429" s="58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  <c r="Q2429" s="58"/>
      <c r="R2429" s="58"/>
      <c r="S2429" s="58"/>
      <c r="T2429" s="58"/>
      <c r="U2429" s="58"/>
      <c r="V2429" s="58"/>
      <c r="W2429" s="58"/>
      <c r="X2429" s="58"/>
      <c r="Y2429" s="58"/>
      <c r="Z2429" s="58"/>
      <c r="AA2429" s="38"/>
      <c r="AB2429" s="38"/>
      <c r="AC2429" s="58"/>
      <c r="AD2429" s="58"/>
      <c r="AE2429" s="58"/>
      <c r="AF2429" s="58"/>
      <c r="AG2429" s="58"/>
      <c r="AH2429" s="58"/>
      <c r="AI2429" s="58"/>
      <c r="AJ2429" s="58"/>
      <c r="AK2429" s="58"/>
      <c r="AL2429" s="58"/>
      <c r="AM2429" s="58"/>
      <c r="AN2429" s="58"/>
      <c r="AO2429" s="58"/>
      <c r="AP2429" s="58"/>
      <c r="AQ2429" s="58"/>
      <c r="AR2429" s="58"/>
      <c r="AS2429" s="58"/>
      <c r="AT2429" s="58"/>
      <c r="AU2429" s="58"/>
      <c r="AV2429" s="58"/>
      <c r="AW2429" s="58"/>
    </row>
    <row r="2430" spans="2:49">
      <c r="B2430" s="58"/>
      <c r="C2430" s="58"/>
      <c r="D2430" s="58"/>
      <c r="E2430" s="58"/>
      <c r="F2430" s="58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  <c r="Q2430" s="58"/>
      <c r="R2430" s="58"/>
      <c r="S2430" s="58"/>
      <c r="T2430" s="58"/>
      <c r="U2430" s="58"/>
      <c r="V2430" s="58"/>
      <c r="W2430" s="58"/>
      <c r="X2430" s="58"/>
      <c r="Y2430" s="58"/>
      <c r="Z2430" s="58"/>
      <c r="AA2430" s="38"/>
      <c r="AB2430" s="38"/>
      <c r="AC2430" s="58"/>
      <c r="AD2430" s="58"/>
      <c r="AE2430" s="58"/>
      <c r="AF2430" s="58"/>
      <c r="AG2430" s="58"/>
      <c r="AH2430" s="58"/>
      <c r="AI2430" s="58"/>
      <c r="AJ2430" s="58"/>
      <c r="AK2430" s="58"/>
      <c r="AL2430" s="58"/>
      <c r="AM2430" s="58"/>
      <c r="AN2430" s="58"/>
      <c r="AO2430" s="58"/>
      <c r="AP2430" s="58"/>
      <c r="AQ2430" s="58"/>
      <c r="AR2430" s="58"/>
      <c r="AS2430" s="58"/>
      <c r="AT2430" s="58"/>
      <c r="AU2430" s="58"/>
      <c r="AV2430" s="58"/>
      <c r="AW2430" s="58"/>
    </row>
    <row r="2431" spans="2:49">
      <c r="B2431" s="58"/>
      <c r="C2431" s="58"/>
      <c r="D2431" s="58"/>
      <c r="E2431" s="58"/>
      <c r="F2431" s="58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  <c r="Q2431" s="58"/>
      <c r="R2431" s="58"/>
      <c r="S2431" s="58"/>
      <c r="T2431" s="58"/>
      <c r="U2431" s="58"/>
      <c r="V2431" s="58"/>
      <c r="W2431" s="58"/>
      <c r="X2431" s="58"/>
      <c r="Y2431" s="58"/>
      <c r="Z2431" s="58"/>
      <c r="AA2431" s="38"/>
      <c r="AB2431" s="38"/>
      <c r="AC2431" s="58"/>
      <c r="AD2431" s="58"/>
      <c r="AE2431" s="58"/>
      <c r="AF2431" s="58"/>
      <c r="AG2431" s="58"/>
      <c r="AH2431" s="58"/>
      <c r="AI2431" s="58"/>
      <c r="AJ2431" s="58"/>
      <c r="AK2431" s="58"/>
      <c r="AL2431" s="58"/>
      <c r="AM2431" s="58"/>
      <c r="AN2431" s="58"/>
      <c r="AO2431" s="58"/>
      <c r="AP2431" s="58"/>
      <c r="AQ2431" s="58"/>
      <c r="AR2431" s="58"/>
      <c r="AS2431" s="58"/>
      <c r="AT2431" s="58"/>
      <c r="AU2431" s="58"/>
      <c r="AV2431" s="58"/>
      <c r="AW2431" s="58"/>
    </row>
    <row r="2432" spans="2:49">
      <c r="B2432" s="58"/>
      <c r="C2432" s="58"/>
      <c r="D2432" s="58"/>
      <c r="E2432" s="58"/>
      <c r="F2432" s="58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  <c r="Q2432" s="58"/>
      <c r="R2432" s="58"/>
      <c r="S2432" s="58"/>
      <c r="T2432" s="58"/>
      <c r="U2432" s="58"/>
      <c r="V2432" s="58"/>
      <c r="W2432" s="58"/>
      <c r="X2432" s="58"/>
      <c r="Y2432" s="58"/>
      <c r="Z2432" s="58"/>
      <c r="AA2432" s="38"/>
      <c r="AB2432" s="38"/>
      <c r="AC2432" s="58"/>
      <c r="AD2432" s="58"/>
      <c r="AE2432" s="58"/>
      <c r="AF2432" s="58"/>
      <c r="AG2432" s="58"/>
      <c r="AH2432" s="58"/>
      <c r="AI2432" s="58"/>
      <c r="AJ2432" s="58"/>
      <c r="AK2432" s="58"/>
      <c r="AL2432" s="58"/>
      <c r="AM2432" s="58"/>
      <c r="AN2432" s="58"/>
      <c r="AO2432" s="58"/>
      <c r="AP2432" s="58"/>
      <c r="AQ2432" s="58"/>
      <c r="AR2432" s="58"/>
      <c r="AS2432" s="58"/>
      <c r="AT2432" s="58"/>
      <c r="AU2432" s="58"/>
      <c r="AV2432" s="58"/>
      <c r="AW2432" s="58"/>
    </row>
    <row r="2433" spans="2:49">
      <c r="B2433" s="58"/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  <c r="Q2433" s="58"/>
      <c r="R2433" s="58"/>
      <c r="S2433" s="58"/>
      <c r="T2433" s="58"/>
      <c r="U2433" s="58"/>
      <c r="V2433" s="58"/>
      <c r="W2433" s="58"/>
      <c r="X2433" s="58"/>
      <c r="Y2433" s="58"/>
      <c r="Z2433" s="58"/>
      <c r="AA2433" s="38"/>
      <c r="AB2433" s="38"/>
      <c r="AC2433" s="58"/>
      <c r="AD2433" s="58"/>
      <c r="AE2433" s="58"/>
      <c r="AF2433" s="58"/>
      <c r="AG2433" s="58"/>
      <c r="AH2433" s="58"/>
      <c r="AI2433" s="58"/>
      <c r="AJ2433" s="58"/>
      <c r="AK2433" s="58"/>
      <c r="AL2433" s="58"/>
      <c r="AM2433" s="58"/>
      <c r="AN2433" s="58"/>
      <c r="AO2433" s="58"/>
      <c r="AP2433" s="58"/>
      <c r="AQ2433" s="58"/>
      <c r="AR2433" s="58"/>
      <c r="AS2433" s="58"/>
      <c r="AT2433" s="58"/>
      <c r="AU2433" s="58"/>
      <c r="AV2433" s="58"/>
      <c r="AW2433" s="58"/>
    </row>
    <row r="2434" spans="2:49">
      <c r="B2434" s="58"/>
      <c r="C2434" s="58"/>
      <c r="D2434" s="58"/>
      <c r="E2434" s="58"/>
      <c r="F2434" s="58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  <c r="Q2434" s="58"/>
      <c r="R2434" s="58"/>
      <c r="S2434" s="58"/>
      <c r="T2434" s="58"/>
      <c r="U2434" s="58"/>
      <c r="V2434" s="58"/>
      <c r="W2434" s="58"/>
      <c r="X2434" s="58"/>
      <c r="Y2434" s="58"/>
      <c r="Z2434" s="58"/>
      <c r="AA2434" s="38"/>
      <c r="AB2434" s="38"/>
      <c r="AC2434" s="58"/>
      <c r="AD2434" s="58"/>
      <c r="AE2434" s="58"/>
      <c r="AF2434" s="58"/>
      <c r="AG2434" s="58"/>
      <c r="AH2434" s="58"/>
      <c r="AI2434" s="58"/>
      <c r="AJ2434" s="58"/>
      <c r="AK2434" s="58"/>
      <c r="AL2434" s="58"/>
      <c r="AM2434" s="58"/>
      <c r="AN2434" s="58"/>
      <c r="AO2434" s="58"/>
      <c r="AP2434" s="58"/>
      <c r="AQ2434" s="58"/>
      <c r="AR2434" s="58"/>
      <c r="AS2434" s="58"/>
      <c r="AT2434" s="58"/>
      <c r="AU2434" s="58"/>
      <c r="AV2434" s="58"/>
      <c r="AW2434" s="58"/>
    </row>
    <row r="2435" spans="2:49">
      <c r="B2435" s="58"/>
      <c r="C2435" s="58"/>
      <c r="D2435" s="58"/>
      <c r="E2435" s="58"/>
      <c r="F2435" s="58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  <c r="Q2435" s="58"/>
      <c r="R2435" s="58"/>
      <c r="S2435" s="58"/>
      <c r="T2435" s="58"/>
      <c r="U2435" s="58"/>
      <c r="V2435" s="58"/>
      <c r="W2435" s="58"/>
      <c r="X2435" s="58"/>
      <c r="Y2435" s="58"/>
      <c r="Z2435" s="58"/>
      <c r="AA2435" s="38"/>
      <c r="AB2435" s="38"/>
      <c r="AC2435" s="58"/>
      <c r="AD2435" s="58"/>
      <c r="AE2435" s="58"/>
      <c r="AF2435" s="58"/>
      <c r="AG2435" s="58"/>
      <c r="AH2435" s="58"/>
      <c r="AI2435" s="58"/>
      <c r="AJ2435" s="58"/>
      <c r="AK2435" s="58"/>
      <c r="AL2435" s="58"/>
      <c r="AM2435" s="58"/>
      <c r="AN2435" s="58"/>
      <c r="AO2435" s="58"/>
      <c r="AP2435" s="58"/>
      <c r="AQ2435" s="58"/>
      <c r="AR2435" s="58"/>
      <c r="AS2435" s="58"/>
      <c r="AT2435" s="58"/>
      <c r="AU2435" s="58"/>
      <c r="AV2435" s="58"/>
      <c r="AW2435" s="58"/>
    </row>
    <row r="2436" spans="2:49">
      <c r="B2436" s="58"/>
      <c r="C2436" s="58"/>
      <c r="D2436" s="58"/>
      <c r="E2436" s="58"/>
      <c r="F2436" s="58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  <c r="Q2436" s="58"/>
      <c r="R2436" s="58"/>
      <c r="S2436" s="58"/>
      <c r="T2436" s="58"/>
      <c r="U2436" s="58"/>
      <c r="V2436" s="58"/>
      <c r="W2436" s="58"/>
      <c r="X2436" s="58"/>
      <c r="Y2436" s="58"/>
      <c r="Z2436" s="58"/>
      <c r="AA2436" s="38"/>
      <c r="AB2436" s="38"/>
      <c r="AC2436" s="58"/>
      <c r="AD2436" s="58"/>
      <c r="AE2436" s="58"/>
      <c r="AF2436" s="58"/>
      <c r="AG2436" s="58"/>
      <c r="AH2436" s="58"/>
      <c r="AI2436" s="58"/>
      <c r="AJ2436" s="58"/>
      <c r="AK2436" s="58"/>
      <c r="AL2436" s="58"/>
      <c r="AM2436" s="58"/>
      <c r="AN2436" s="58"/>
      <c r="AO2436" s="58"/>
      <c r="AP2436" s="58"/>
      <c r="AQ2436" s="58"/>
      <c r="AR2436" s="58"/>
      <c r="AS2436" s="58"/>
      <c r="AT2436" s="58"/>
      <c r="AU2436" s="58"/>
      <c r="AV2436" s="58"/>
      <c r="AW2436" s="58"/>
    </row>
    <row r="2437" spans="2:49">
      <c r="B2437" s="58"/>
      <c r="C2437" s="58"/>
      <c r="D2437" s="58"/>
      <c r="E2437" s="58"/>
      <c r="F2437" s="58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  <c r="Q2437" s="58"/>
      <c r="R2437" s="58"/>
      <c r="S2437" s="58"/>
      <c r="T2437" s="58"/>
      <c r="U2437" s="58"/>
      <c r="V2437" s="58"/>
      <c r="W2437" s="58"/>
      <c r="X2437" s="58"/>
      <c r="Y2437" s="58"/>
      <c r="Z2437" s="58"/>
      <c r="AA2437" s="38"/>
      <c r="AB2437" s="38"/>
      <c r="AC2437" s="58"/>
      <c r="AD2437" s="58"/>
      <c r="AE2437" s="58"/>
      <c r="AF2437" s="58"/>
      <c r="AG2437" s="58"/>
      <c r="AH2437" s="58"/>
      <c r="AI2437" s="58"/>
      <c r="AJ2437" s="58"/>
      <c r="AK2437" s="58"/>
      <c r="AL2437" s="58"/>
      <c r="AM2437" s="58"/>
      <c r="AN2437" s="58"/>
      <c r="AO2437" s="58"/>
      <c r="AP2437" s="58"/>
      <c r="AQ2437" s="58"/>
      <c r="AR2437" s="58"/>
      <c r="AS2437" s="58"/>
      <c r="AT2437" s="58"/>
      <c r="AU2437" s="58"/>
      <c r="AV2437" s="58"/>
      <c r="AW2437" s="58"/>
    </row>
    <row r="2438" spans="2:49">
      <c r="B2438" s="58"/>
      <c r="C2438" s="58"/>
      <c r="D2438" s="58"/>
      <c r="E2438" s="58"/>
      <c r="F2438" s="58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  <c r="Q2438" s="58"/>
      <c r="R2438" s="58"/>
      <c r="S2438" s="58"/>
      <c r="T2438" s="58"/>
      <c r="U2438" s="58"/>
      <c r="V2438" s="58"/>
      <c r="W2438" s="58"/>
      <c r="X2438" s="58"/>
      <c r="Y2438" s="58"/>
      <c r="Z2438" s="58"/>
      <c r="AA2438" s="38"/>
      <c r="AB2438" s="38"/>
      <c r="AC2438" s="58"/>
      <c r="AD2438" s="58"/>
      <c r="AE2438" s="58"/>
      <c r="AF2438" s="58"/>
      <c r="AG2438" s="58"/>
      <c r="AH2438" s="58"/>
      <c r="AI2438" s="58"/>
      <c r="AJ2438" s="58"/>
      <c r="AK2438" s="58"/>
      <c r="AL2438" s="58"/>
      <c r="AM2438" s="58"/>
      <c r="AN2438" s="58"/>
      <c r="AO2438" s="58"/>
      <c r="AP2438" s="58"/>
      <c r="AQ2438" s="58"/>
      <c r="AR2438" s="58"/>
      <c r="AS2438" s="58"/>
      <c r="AT2438" s="58"/>
      <c r="AU2438" s="58"/>
      <c r="AV2438" s="58"/>
      <c r="AW2438" s="58"/>
    </row>
    <row r="2439" spans="2:49">
      <c r="B2439" s="58"/>
      <c r="C2439" s="58"/>
      <c r="D2439" s="58"/>
      <c r="E2439" s="58"/>
      <c r="F2439" s="58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  <c r="Q2439" s="58"/>
      <c r="R2439" s="58"/>
      <c r="S2439" s="58"/>
      <c r="T2439" s="58"/>
      <c r="U2439" s="58"/>
      <c r="V2439" s="58"/>
      <c r="W2439" s="58"/>
      <c r="X2439" s="58"/>
      <c r="Y2439" s="58"/>
      <c r="Z2439" s="58"/>
      <c r="AA2439" s="38"/>
      <c r="AB2439" s="38"/>
      <c r="AC2439" s="58"/>
      <c r="AD2439" s="58"/>
      <c r="AE2439" s="58"/>
      <c r="AF2439" s="58"/>
      <c r="AG2439" s="58"/>
      <c r="AH2439" s="58"/>
      <c r="AI2439" s="58"/>
      <c r="AJ2439" s="58"/>
      <c r="AK2439" s="58"/>
      <c r="AL2439" s="58"/>
      <c r="AM2439" s="58"/>
      <c r="AN2439" s="58"/>
      <c r="AO2439" s="58"/>
      <c r="AP2439" s="58"/>
      <c r="AQ2439" s="58"/>
      <c r="AR2439" s="58"/>
      <c r="AS2439" s="58"/>
      <c r="AT2439" s="58"/>
      <c r="AU2439" s="58"/>
      <c r="AV2439" s="58"/>
      <c r="AW2439" s="58"/>
    </row>
    <row r="2440" spans="2:49">
      <c r="B2440" s="58"/>
      <c r="C2440" s="58"/>
      <c r="D2440" s="58"/>
      <c r="E2440" s="58"/>
      <c r="F2440" s="58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  <c r="Q2440" s="58"/>
      <c r="R2440" s="58"/>
      <c r="S2440" s="58"/>
      <c r="T2440" s="58"/>
      <c r="U2440" s="58"/>
      <c r="V2440" s="58"/>
      <c r="W2440" s="58"/>
      <c r="X2440" s="58"/>
      <c r="Y2440" s="58"/>
      <c r="Z2440" s="58"/>
      <c r="AA2440" s="38"/>
      <c r="AB2440" s="38"/>
      <c r="AC2440" s="58"/>
      <c r="AD2440" s="58"/>
      <c r="AE2440" s="58"/>
      <c r="AF2440" s="58"/>
      <c r="AG2440" s="58"/>
      <c r="AH2440" s="58"/>
      <c r="AI2440" s="58"/>
      <c r="AJ2440" s="58"/>
      <c r="AK2440" s="58"/>
      <c r="AL2440" s="58"/>
      <c r="AM2440" s="58"/>
      <c r="AN2440" s="58"/>
      <c r="AO2440" s="58"/>
      <c r="AP2440" s="58"/>
      <c r="AQ2440" s="58"/>
      <c r="AR2440" s="58"/>
      <c r="AS2440" s="58"/>
      <c r="AT2440" s="58"/>
      <c r="AU2440" s="58"/>
      <c r="AV2440" s="58"/>
      <c r="AW2440" s="58"/>
    </row>
    <row r="2441" spans="2:49">
      <c r="B2441" s="58"/>
      <c r="C2441" s="58"/>
      <c r="D2441" s="58"/>
      <c r="E2441" s="58"/>
      <c r="F2441" s="58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  <c r="Q2441" s="58"/>
      <c r="R2441" s="58"/>
      <c r="S2441" s="58"/>
      <c r="T2441" s="58"/>
      <c r="U2441" s="58"/>
      <c r="V2441" s="58"/>
      <c r="W2441" s="58"/>
      <c r="X2441" s="58"/>
      <c r="Y2441" s="58"/>
      <c r="Z2441" s="58"/>
      <c r="AA2441" s="38"/>
      <c r="AB2441" s="38"/>
      <c r="AC2441" s="58"/>
      <c r="AD2441" s="58"/>
      <c r="AE2441" s="58"/>
      <c r="AF2441" s="58"/>
      <c r="AG2441" s="58"/>
      <c r="AH2441" s="58"/>
      <c r="AI2441" s="58"/>
      <c r="AJ2441" s="58"/>
      <c r="AK2441" s="58"/>
      <c r="AL2441" s="58"/>
      <c r="AM2441" s="58"/>
      <c r="AN2441" s="58"/>
      <c r="AO2441" s="58"/>
      <c r="AP2441" s="58"/>
      <c r="AQ2441" s="58"/>
      <c r="AR2441" s="58"/>
      <c r="AS2441" s="58"/>
      <c r="AT2441" s="58"/>
      <c r="AU2441" s="58"/>
      <c r="AV2441" s="58"/>
      <c r="AW2441" s="58"/>
    </row>
    <row r="2442" spans="2:49">
      <c r="B2442" s="58"/>
      <c r="C2442" s="58"/>
      <c r="D2442" s="58"/>
      <c r="E2442" s="58"/>
      <c r="F2442" s="58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  <c r="Q2442" s="58"/>
      <c r="R2442" s="58"/>
      <c r="S2442" s="58"/>
      <c r="T2442" s="58"/>
      <c r="U2442" s="58"/>
      <c r="V2442" s="58"/>
      <c r="W2442" s="58"/>
      <c r="X2442" s="58"/>
      <c r="Y2442" s="58"/>
      <c r="Z2442" s="58"/>
      <c r="AA2442" s="38"/>
      <c r="AB2442" s="38"/>
      <c r="AC2442" s="58"/>
      <c r="AD2442" s="58"/>
      <c r="AE2442" s="58"/>
      <c r="AF2442" s="58"/>
      <c r="AG2442" s="58"/>
      <c r="AH2442" s="58"/>
      <c r="AI2442" s="58"/>
      <c r="AJ2442" s="58"/>
      <c r="AK2442" s="58"/>
      <c r="AL2442" s="58"/>
      <c r="AM2442" s="58"/>
      <c r="AN2442" s="58"/>
      <c r="AO2442" s="58"/>
      <c r="AP2442" s="58"/>
      <c r="AQ2442" s="58"/>
      <c r="AR2442" s="58"/>
      <c r="AS2442" s="58"/>
      <c r="AT2442" s="58"/>
      <c r="AU2442" s="58"/>
      <c r="AV2442" s="58"/>
      <c r="AW2442" s="58"/>
    </row>
    <row r="2443" spans="2:49">
      <c r="B2443" s="58"/>
      <c r="C2443" s="58"/>
      <c r="D2443" s="58"/>
      <c r="E2443" s="58"/>
      <c r="F2443" s="58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  <c r="Q2443" s="58"/>
      <c r="R2443" s="58"/>
      <c r="S2443" s="58"/>
      <c r="T2443" s="58"/>
      <c r="U2443" s="58"/>
      <c r="V2443" s="58"/>
      <c r="W2443" s="58"/>
      <c r="X2443" s="58"/>
      <c r="Y2443" s="58"/>
      <c r="Z2443" s="58"/>
      <c r="AA2443" s="38"/>
      <c r="AB2443" s="38"/>
      <c r="AC2443" s="58"/>
      <c r="AD2443" s="58"/>
      <c r="AE2443" s="58"/>
      <c r="AF2443" s="58"/>
      <c r="AG2443" s="58"/>
      <c r="AH2443" s="58"/>
      <c r="AI2443" s="58"/>
      <c r="AJ2443" s="58"/>
      <c r="AK2443" s="58"/>
      <c r="AL2443" s="58"/>
      <c r="AM2443" s="58"/>
      <c r="AN2443" s="58"/>
      <c r="AO2443" s="58"/>
      <c r="AP2443" s="58"/>
      <c r="AQ2443" s="58"/>
      <c r="AR2443" s="58"/>
      <c r="AS2443" s="58"/>
      <c r="AT2443" s="58"/>
      <c r="AU2443" s="58"/>
      <c r="AV2443" s="58"/>
      <c r="AW2443" s="58"/>
    </row>
    <row r="2444" spans="2:49">
      <c r="B2444" s="58"/>
      <c r="C2444" s="58"/>
      <c r="D2444" s="58"/>
      <c r="E2444" s="58"/>
      <c r="F2444" s="58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  <c r="Q2444" s="58"/>
      <c r="R2444" s="58"/>
      <c r="S2444" s="58"/>
      <c r="T2444" s="58"/>
      <c r="U2444" s="58"/>
      <c r="V2444" s="58"/>
      <c r="W2444" s="58"/>
      <c r="X2444" s="58"/>
      <c r="Y2444" s="58"/>
      <c r="Z2444" s="58"/>
      <c r="AA2444" s="38"/>
      <c r="AB2444" s="38"/>
      <c r="AC2444" s="58"/>
      <c r="AD2444" s="58"/>
      <c r="AE2444" s="58"/>
      <c r="AF2444" s="58"/>
      <c r="AG2444" s="58"/>
      <c r="AH2444" s="58"/>
      <c r="AI2444" s="58"/>
      <c r="AJ2444" s="58"/>
      <c r="AK2444" s="58"/>
      <c r="AL2444" s="58"/>
      <c r="AM2444" s="58"/>
      <c r="AN2444" s="58"/>
      <c r="AO2444" s="58"/>
      <c r="AP2444" s="58"/>
      <c r="AQ2444" s="58"/>
      <c r="AR2444" s="58"/>
      <c r="AS2444" s="58"/>
      <c r="AT2444" s="58"/>
      <c r="AU2444" s="58"/>
      <c r="AV2444" s="58"/>
      <c r="AW2444" s="58"/>
    </row>
    <row r="2445" spans="2:49">
      <c r="B2445" s="58"/>
      <c r="C2445" s="58"/>
      <c r="D2445" s="58"/>
      <c r="E2445" s="58"/>
      <c r="F2445" s="58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  <c r="Q2445" s="58"/>
      <c r="R2445" s="58"/>
      <c r="S2445" s="58"/>
      <c r="T2445" s="58"/>
      <c r="U2445" s="58"/>
      <c r="V2445" s="58"/>
      <c r="W2445" s="58"/>
      <c r="X2445" s="58"/>
      <c r="Y2445" s="58"/>
      <c r="Z2445" s="58"/>
      <c r="AA2445" s="38"/>
      <c r="AB2445" s="38"/>
      <c r="AC2445" s="58"/>
      <c r="AD2445" s="58"/>
      <c r="AE2445" s="58"/>
      <c r="AF2445" s="58"/>
      <c r="AG2445" s="58"/>
      <c r="AH2445" s="58"/>
      <c r="AI2445" s="58"/>
      <c r="AJ2445" s="58"/>
      <c r="AK2445" s="58"/>
      <c r="AL2445" s="58"/>
      <c r="AM2445" s="58"/>
      <c r="AN2445" s="58"/>
      <c r="AO2445" s="58"/>
      <c r="AP2445" s="58"/>
      <c r="AQ2445" s="58"/>
      <c r="AR2445" s="58"/>
      <c r="AS2445" s="58"/>
      <c r="AT2445" s="58"/>
      <c r="AU2445" s="58"/>
      <c r="AV2445" s="58"/>
      <c r="AW2445" s="58"/>
    </row>
    <row r="2446" spans="2:49">
      <c r="B2446" s="58"/>
      <c r="C2446" s="58"/>
      <c r="D2446" s="58"/>
      <c r="E2446" s="58"/>
      <c r="F2446" s="58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  <c r="Q2446" s="58"/>
      <c r="R2446" s="58"/>
      <c r="S2446" s="58"/>
      <c r="T2446" s="58"/>
      <c r="U2446" s="58"/>
      <c r="V2446" s="58"/>
      <c r="W2446" s="58"/>
      <c r="X2446" s="58"/>
      <c r="Y2446" s="58"/>
      <c r="Z2446" s="58"/>
      <c r="AA2446" s="38"/>
      <c r="AB2446" s="38"/>
      <c r="AC2446" s="58"/>
      <c r="AD2446" s="58"/>
      <c r="AE2446" s="58"/>
      <c r="AF2446" s="58"/>
      <c r="AG2446" s="58"/>
      <c r="AH2446" s="58"/>
      <c r="AI2446" s="58"/>
      <c r="AJ2446" s="58"/>
      <c r="AK2446" s="58"/>
      <c r="AL2446" s="58"/>
      <c r="AM2446" s="58"/>
      <c r="AN2446" s="58"/>
      <c r="AO2446" s="58"/>
      <c r="AP2446" s="58"/>
      <c r="AQ2446" s="58"/>
      <c r="AR2446" s="58"/>
      <c r="AS2446" s="58"/>
      <c r="AT2446" s="58"/>
      <c r="AU2446" s="58"/>
      <c r="AV2446" s="58"/>
      <c r="AW2446" s="58"/>
    </row>
    <row r="2447" spans="2:49">
      <c r="B2447" s="58"/>
      <c r="C2447" s="58"/>
      <c r="D2447" s="58"/>
      <c r="E2447" s="58"/>
      <c r="F2447" s="58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  <c r="Q2447" s="58"/>
      <c r="R2447" s="58"/>
      <c r="S2447" s="58"/>
      <c r="T2447" s="58"/>
      <c r="U2447" s="58"/>
      <c r="V2447" s="58"/>
      <c r="W2447" s="58"/>
      <c r="X2447" s="58"/>
      <c r="Y2447" s="58"/>
      <c r="Z2447" s="58"/>
      <c r="AA2447" s="38"/>
      <c r="AB2447" s="38"/>
      <c r="AC2447" s="58"/>
      <c r="AD2447" s="58"/>
      <c r="AE2447" s="58"/>
      <c r="AF2447" s="58"/>
      <c r="AG2447" s="58"/>
      <c r="AH2447" s="58"/>
      <c r="AI2447" s="58"/>
      <c r="AJ2447" s="58"/>
      <c r="AK2447" s="58"/>
      <c r="AL2447" s="58"/>
      <c r="AM2447" s="58"/>
      <c r="AN2447" s="58"/>
      <c r="AO2447" s="58"/>
      <c r="AP2447" s="58"/>
      <c r="AQ2447" s="58"/>
      <c r="AR2447" s="58"/>
      <c r="AS2447" s="58"/>
      <c r="AT2447" s="58"/>
      <c r="AU2447" s="58"/>
      <c r="AV2447" s="58"/>
      <c r="AW2447" s="58"/>
    </row>
    <row r="2448" spans="2:49">
      <c r="B2448" s="58"/>
      <c r="C2448" s="58"/>
      <c r="D2448" s="58"/>
      <c r="E2448" s="58"/>
      <c r="F2448" s="58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  <c r="Q2448" s="58"/>
      <c r="R2448" s="58"/>
      <c r="S2448" s="58"/>
      <c r="T2448" s="58"/>
      <c r="U2448" s="58"/>
      <c r="V2448" s="58"/>
      <c r="W2448" s="58"/>
      <c r="X2448" s="58"/>
      <c r="Y2448" s="58"/>
      <c r="Z2448" s="58"/>
      <c r="AA2448" s="38"/>
      <c r="AB2448" s="38"/>
      <c r="AC2448" s="58"/>
      <c r="AD2448" s="58"/>
      <c r="AE2448" s="58"/>
      <c r="AF2448" s="58"/>
      <c r="AG2448" s="58"/>
      <c r="AH2448" s="58"/>
      <c r="AI2448" s="58"/>
      <c r="AJ2448" s="58"/>
      <c r="AK2448" s="58"/>
      <c r="AL2448" s="58"/>
      <c r="AM2448" s="58"/>
      <c r="AN2448" s="58"/>
      <c r="AO2448" s="58"/>
      <c r="AP2448" s="58"/>
      <c r="AQ2448" s="58"/>
      <c r="AR2448" s="58"/>
      <c r="AS2448" s="58"/>
      <c r="AT2448" s="58"/>
      <c r="AU2448" s="58"/>
      <c r="AV2448" s="58"/>
      <c r="AW2448" s="58"/>
    </row>
    <row r="2449" spans="2:49">
      <c r="B2449" s="58"/>
      <c r="C2449" s="58"/>
      <c r="D2449" s="58"/>
      <c r="E2449" s="58"/>
      <c r="F2449" s="58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  <c r="Q2449" s="58"/>
      <c r="R2449" s="58"/>
      <c r="S2449" s="58"/>
      <c r="T2449" s="58"/>
      <c r="U2449" s="58"/>
      <c r="V2449" s="58"/>
      <c r="W2449" s="58"/>
      <c r="X2449" s="58"/>
      <c r="Y2449" s="58"/>
      <c r="Z2449" s="58"/>
      <c r="AA2449" s="38"/>
      <c r="AB2449" s="38"/>
      <c r="AC2449" s="58"/>
      <c r="AD2449" s="58"/>
      <c r="AE2449" s="58"/>
      <c r="AF2449" s="58"/>
      <c r="AG2449" s="58"/>
      <c r="AH2449" s="58"/>
      <c r="AI2449" s="58"/>
      <c r="AJ2449" s="58"/>
      <c r="AK2449" s="58"/>
      <c r="AL2449" s="58"/>
      <c r="AM2449" s="58"/>
      <c r="AN2449" s="58"/>
      <c r="AO2449" s="58"/>
      <c r="AP2449" s="58"/>
      <c r="AQ2449" s="58"/>
      <c r="AR2449" s="58"/>
      <c r="AS2449" s="58"/>
      <c r="AT2449" s="58"/>
      <c r="AU2449" s="58"/>
      <c r="AV2449" s="58"/>
      <c r="AW2449" s="58"/>
    </row>
    <row r="2450" spans="2:49">
      <c r="B2450" s="58"/>
      <c r="C2450" s="58"/>
      <c r="D2450" s="58"/>
      <c r="E2450" s="58"/>
      <c r="F2450" s="58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  <c r="Q2450" s="58"/>
      <c r="R2450" s="58"/>
      <c r="S2450" s="58"/>
      <c r="T2450" s="58"/>
      <c r="U2450" s="58"/>
      <c r="V2450" s="58"/>
      <c r="W2450" s="58"/>
      <c r="X2450" s="58"/>
      <c r="Y2450" s="58"/>
      <c r="Z2450" s="58"/>
      <c r="AA2450" s="38"/>
      <c r="AB2450" s="38"/>
      <c r="AC2450" s="58"/>
      <c r="AD2450" s="58"/>
      <c r="AE2450" s="58"/>
      <c r="AF2450" s="58"/>
      <c r="AG2450" s="58"/>
      <c r="AH2450" s="58"/>
      <c r="AI2450" s="58"/>
      <c r="AJ2450" s="58"/>
      <c r="AK2450" s="58"/>
      <c r="AL2450" s="58"/>
      <c r="AM2450" s="58"/>
      <c r="AN2450" s="58"/>
      <c r="AO2450" s="58"/>
      <c r="AP2450" s="58"/>
      <c r="AQ2450" s="58"/>
      <c r="AR2450" s="58"/>
      <c r="AS2450" s="58"/>
      <c r="AT2450" s="58"/>
      <c r="AU2450" s="58"/>
      <c r="AV2450" s="58"/>
      <c r="AW2450" s="58"/>
    </row>
    <row r="2451" spans="2:49">
      <c r="B2451" s="58"/>
      <c r="C2451" s="58"/>
      <c r="D2451" s="58"/>
      <c r="E2451" s="58"/>
      <c r="F2451" s="58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  <c r="Q2451" s="58"/>
      <c r="R2451" s="58"/>
      <c r="S2451" s="58"/>
      <c r="T2451" s="58"/>
      <c r="U2451" s="58"/>
      <c r="V2451" s="58"/>
      <c r="W2451" s="58"/>
      <c r="X2451" s="58"/>
      <c r="Y2451" s="58"/>
      <c r="Z2451" s="58"/>
      <c r="AA2451" s="38"/>
      <c r="AB2451" s="38"/>
      <c r="AC2451" s="58"/>
      <c r="AD2451" s="58"/>
      <c r="AE2451" s="58"/>
      <c r="AF2451" s="58"/>
      <c r="AG2451" s="58"/>
      <c r="AH2451" s="58"/>
      <c r="AI2451" s="58"/>
      <c r="AJ2451" s="58"/>
      <c r="AK2451" s="58"/>
      <c r="AL2451" s="58"/>
      <c r="AM2451" s="58"/>
      <c r="AN2451" s="58"/>
      <c r="AO2451" s="58"/>
      <c r="AP2451" s="58"/>
      <c r="AQ2451" s="58"/>
      <c r="AR2451" s="58"/>
      <c r="AS2451" s="58"/>
      <c r="AT2451" s="58"/>
      <c r="AU2451" s="58"/>
      <c r="AV2451" s="58"/>
      <c r="AW2451" s="58"/>
    </row>
    <row r="2452" spans="2:49">
      <c r="B2452" s="58"/>
      <c r="C2452" s="58"/>
      <c r="D2452" s="58"/>
      <c r="E2452" s="58"/>
      <c r="F2452" s="58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  <c r="Q2452" s="58"/>
      <c r="R2452" s="58"/>
      <c r="S2452" s="58"/>
      <c r="T2452" s="58"/>
      <c r="U2452" s="58"/>
      <c r="V2452" s="58"/>
      <c r="W2452" s="58"/>
      <c r="X2452" s="58"/>
      <c r="Y2452" s="58"/>
      <c r="Z2452" s="58"/>
      <c r="AA2452" s="38"/>
      <c r="AB2452" s="38"/>
      <c r="AC2452" s="58"/>
      <c r="AD2452" s="58"/>
      <c r="AE2452" s="58"/>
      <c r="AF2452" s="58"/>
      <c r="AG2452" s="58"/>
      <c r="AH2452" s="58"/>
      <c r="AI2452" s="58"/>
      <c r="AJ2452" s="58"/>
      <c r="AK2452" s="58"/>
      <c r="AL2452" s="58"/>
      <c r="AM2452" s="58"/>
      <c r="AN2452" s="58"/>
      <c r="AO2452" s="58"/>
      <c r="AP2452" s="58"/>
      <c r="AQ2452" s="58"/>
      <c r="AR2452" s="58"/>
      <c r="AS2452" s="58"/>
      <c r="AT2452" s="58"/>
      <c r="AU2452" s="58"/>
      <c r="AV2452" s="58"/>
      <c r="AW2452" s="58"/>
    </row>
    <row r="2453" spans="2:49">
      <c r="B2453" s="58"/>
      <c r="C2453" s="58"/>
      <c r="D2453" s="58"/>
      <c r="E2453" s="58"/>
      <c r="F2453" s="58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  <c r="Q2453" s="58"/>
      <c r="R2453" s="58"/>
      <c r="S2453" s="58"/>
      <c r="T2453" s="58"/>
      <c r="U2453" s="58"/>
      <c r="V2453" s="58"/>
      <c r="W2453" s="58"/>
      <c r="X2453" s="58"/>
      <c r="Y2453" s="58"/>
      <c r="Z2453" s="58"/>
      <c r="AA2453" s="38"/>
      <c r="AB2453" s="38"/>
      <c r="AC2453" s="58"/>
      <c r="AD2453" s="58"/>
      <c r="AE2453" s="58"/>
      <c r="AF2453" s="58"/>
      <c r="AG2453" s="58"/>
      <c r="AH2453" s="58"/>
      <c r="AI2453" s="58"/>
      <c r="AJ2453" s="58"/>
      <c r="AK2453" s="58"/>
      <c r="AL2453" s="58"/>
      <c r="AM2453" s="58"/>
      <c r="AN2453" s="58"/>
      <c r="AO2453" s="58"/>
      <c r="AP2453" s="58"/>
      <c r="AQ2453" s="58"/>
      <c r="AR2453" s="58"/>
      <c r="AS2453" s="58"/>
      <c r="AT2453" s="58"/>
      <c r="AU2453" s="58"/>
      <c r="AV2453" s="58"/>
      <c r="AW2453" s="58"/>
    </row>
    <row r="2454" spans="2:49">
      <c r="B2454" s="58"/>
      <c r="C2454" s="58"/>
      <c r="D2454" s="58"/>
      <c r="E2454" s="58"/>
      <c r="F2454" s="58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  <c r="Q2454" s="58"/>
      <c r="R2454" s="58"/>
      <c r="S2454" s="58"/>
      <c r="T2454" s="58"/>
      <c r="U2454" s="58"/>
      <c r="V2454" s="58"/>
      <c r="W2454" s="58"/>
      <c r="X2454" s="58"/>
      <c r="Y2454" s="58"/>
      <c r="Z2454" s="58"/>
      <c r="AA2454" s="38"/>
      <c r="AB2454" s="38"/>
      <c r="AC2454" s="58"/>
      <c r="AD2454" s="58"/>
      <c r="AE2454" s="58"/>
      <c r="AF2454" s="58"/>
      <c r="AG2454" s="58"/>
      <c r="AH2454" s="58"/>
      <c r="AI2454" s="58"/>
      <c r="AJ2454" s="58"/>
      <c r="AK2454" s="58"/>
      <c r="AL2454" s="58"/>
      <c r="AM2454" s="58"/>
      <c r="AN2454" s="58"/>
      <c r="AO2454" s="58"/>
      <c r="AP2454" s="58"/>
      <c r="AQ2454" s="58"/>
      <c r="AR2454" s="58"/>
      <c r="AS2454" s="58"/>
      <c r="AT2454" s="58"/>
      <c r="AU2454" s="58"/>
      <c r="AV2454" s="58"/>
      <c r="AW2454" s="58"/>
    </row>
    <row r="2455" spans="2:49">
      <c r="B2455" s="58"/>
      <c r="C2455" s="58"/>
      <c r="D2455" s="58"/>
      <c r="E2455" s="58"/>
      <c r="F2455" s="58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  <c r="Q2455" s="58"/>
      <c r="R2455" s="58"/>
      <c r="S2455" s="58"/>
      <c r="T2455" s="58"/>
      <c r="U2455" s="58"/>
      <c r="V2455" s="58"/>
      <c r="W2455" s="58"/>
      <c r="X2455" s="58"/>
      <c r="Y2455" s="58"/>
      <c r="Z2455" s="58"/>
      <c r="AA2455" s="38"/>
      <c r="AB2455" s="38"/>
      <c r="AC2455" s="58"/>
      <c r="AD2455" s="58"/>
      <c r="AE2455" s="58"/>
      <c r="AF2455" s="58"/>
      <c r="AG2455" s="58"/>
      <c r="AH2455" s="58"/>
      <c r="AI2455" s="58"/>
      <c r="AJ2455" s="58"/>
      <c r="AK2455" s="58"/>
      <c r="AL2455" s="58"/>
      <c r="AM2455" s="58"/>
      <c r="AN2455" s="58"/>
      <c r="AO2455" s="58"/>
      <c r="AP2455" s="58"/>
      <c r="AQ2455" s="58"/>
      <c r="AR2455" s="58"/>
      <c r="AS2455" s="58"/>
      <c r="AT2455" s="58"/>
      <c r="AU2455" s="58"/>
      <c r="AV2455" s="58"/>
      <c r="AW2455" s="58"/>
    </row>
    <row r="2456" spans="2:49">
      <c r="B2456" s="58"/>
      <c r="C2456" s="58"/>
      <c r="D2456" s="58"/>
      <c r="E2456" s="58"/>
      <c r="F2456" s="58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  <c r="Q2456" s="58"/>
      <c r="R2456" s="58"/>
      <c r="S2456" s="58"/>
      <c r="T2456" s="58"/>
      <c r="U2456" s="58"/>
      <c r="V2456" s="58"/>
      <c r="W2456" s="58"/>
      <c r="X2456" s="58"/>
      <c r="Y2456" s="58"/>
      <c r="Z2456" s="58"/>
      <c r="AA2456" s="38"/>
      <c r="AB2456" s="38"/>
      <c r="AC2456" s="58"/>
      <c r="AD2456" s="58"/>
      <c r="AE2456" s="58"/>
      <c r="AF2456" s="58"/>
      <c r="AG2456" s="58"/>
      <c r="AH2456" s="58"/>
      <c r="AI2456" s="58"/>
      <c r="AJ2456" s="58"/>
      <c r="AK2456" s="58"/>
      <c r="AL2456" s="58"/>
      <c r="AM2456" s="58"/>
      <c r="AN2456" s="58"/>
      <c r="AO2456" s="58"/>
      <c r="AP2456" s="58"/>
      <c r="AQ2456" s="58"/>
      <c r="AR2456" s="58"/>
      <c r="AS2456" s="58"/>
      <c r="AT2456" s="58"/>
      <c r="AU2456" s="58"/>
      <c r="AV2456" s="58"/>
      <c r="AW2456" s="58"/>
    </row>
    <row r="2457" spans="2:49">
      <c r="B2457" s="58"/>
      <c r="C2457" s="58"/>
      <c r="D2457" s="58"/>
      <c r="E2457" s="58"/>
      <c r="F2457" s="58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  <c r="Q2457" s="58"/>
      <c r="R2457" s="58"/>
      <c r="S2457" s="58"/>
      <c r="T2457" s="58"/>
      <c r="U2457" s="58"/>
      <c r="V2457" s="58"/>
      <c r="W2457" s="58"/>
      <c r="X2457" s="58"/>
      <c r="Y2457" s="58"/>
      <c r="Z2457" s="58"/>
      <c r="AA2457" s="38"/>
      <c r="AB2457" s="38"/>
      <c r="AC2457" s="58"/>
      <c r="AD2457" s="58"/>
      <c r="AE2457" s="58"/>
      <c r="AF2457" s="58"/>
      <c r="AG2457" s="58"/>
      <c r="AH2457" s="58"/>
      <c r="AI2457" s="58"/>
      <c r="AJ2457" s="58"/>
      <c r="AK2457" s="58"/>
      <c r="AL2457" s="58"/>
      <c r="AM2457" s="58"/>
      <c r="AN2457" s="58"/>
      <c r="AO2457" s="58"/>
      <c r="AP2457" s="58"/>
      <c r="AQ2457" s="58"/>
      <c r="AR2457" s="58"/>
      <c r="AS2457" s="58"/>
      <c r="AT2457" s="58"/>
      <c r="AU2457" s="58"/>
      <c r="AV2457" s="58"/>
      <c r="AW2457" s="58"/>
    </row>
    <row r="2458" spans="2:49">
      <c r="B2458" s="58"/>
      <c r="C2458" s="58"/>
      <c r="D2458" s="58"/>
      <c r="E2458" s="58"/>
      <c r="F2458" s="58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  <c r="Q2458" s="58"/>
      <c r="R2458" s="58"/>
      <c r="S2458" s="58"/>
      <c r="T2458" s="58"/>
      <c r="U2458" s="58"/>
      <c r="V2458" s="58"/>
      <c r="W2458" s="58"/>
      <c r="X2458" s="58"/>
      <c r="Y2458" s="58"/>
      <c r="Z2458" s="58"/>
      <c r="AA2458" s="38"/>
      <c r="AB2458" s="38"/>
      <c r="AC2458" s="58"/>
      <c r="AD2458" s="58"/>
      <c r="AE2458" s="58"/>
      <c r="AF2458" s="58"/>
      <c r="AG2458" s="58"/>
      <c r="AH2458" s="58"/>
      <c r="AI2458" s="58"/>
      <c r="AJ2458" s="58"/>
      <c r="AK2458" s="58"/>
      <c r="AL2458" s="58"/>
      <c r="AM2458" s="58"/>
      <c r="AN2458" s="58"/>
      <c r="AO2458" s="58"/>
      <c r="AP2458" s="58"/>
      <c r="AQ2458" s="58"/>
      <c r="AR2458" s="58"/>
      <c r="AS2458" s="58"/>
      <c r="AT2458" s="58"/>
      <c r="AU2458" s="58"/>
      <c r="AV2458" s="58"/>
      <c r="AW2458" s="58"/>
    </row>
    <row r="2459" spans="2:49">
      <c r="B2459" s="58"/>
      <c r="C2459" s="58"/>
      <c r="D2459" s="58"/>
      <c r="E2459" s="58"/>
      <c r="F2459" s="58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  <c r="Q2459" s="58"/>
      <c r="R2459" s="58"/>
      <c r="S2459" s="58"/>
      <c r="T2459" s="58"/>
      <c r="U2459" s="58"/>
      <c r="V2459" s="58"/>
      <c r="W2459" s="58"/>
      <c r="X2459" s="58"/>
      <c r="Y2459" s="58"/>
      <c r="Z2459" s="58"/>
      <c r="AA2459" s="38"/>
      <c r="AB2459" s="38"/>
      <c r="AC2459" s="58"/>
      <c r="AD2459" s="58"/>
      <c r="AE2459" s="58"/>
      <c r="AF2459" s="58"/>
      <c r="AG2459" s="58"/>
      <c r="AH2459" s="58"/>
      <c r="AI2459" s="58"/>
      <c r="AJ2459" s="58"/>
      <c r="AK2459" s="58"/>
      <c r="AL2459" s="58"/>
      <c r="AM2459" s="58"/>
      <c r="AN2459" s="58"/>
      <c r="AO2459" s="58"/>
      <c r="AP2459" s="58"/>
      <c r="AQ2459" s="58"/>
      <c r="AR2459" s="58"/>
      <c r="AS2459" s="58"/>
      <c r="AT2459" s="58"/>
      <c r="AU2459" s="58"/>
      <c r="AV2459" s="58"/>
      <c r="AW2459" s="58"/>
    </row>
    <row r="2460" spans="2:49">
      <c r="B2460" s="58"/>
      <c r="C2460" s="58"/>
      <c r="D2460" s="58"/>
      <c r="E2460" s="58"/>
      <c r="F2460" s="58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  <c r="Q2460" s="58"/>
      <c r="R2460" s="58"/>
      <c r="S2460" s="58"/>
      <c r="T2460" s="58"/>
      <c r="U2460" s="58"/>
      <c r="V2460" s="58"/>
      <c r="W2460" s="58"/>
      <c r="X2460" s="58"/>
      <c r="Y2460" s="58"/>
      <c r="Z2460" s="58"/>
      <c r="AA2460" s="38"/>
      <c r="AB2460" s="38"/>
      <c r="AC2460" s="58"/>
      <c r="AD2460" s="58"/>
      <c r="AE2460" s="58"/>
      <c r="AF2460" s="58"/>
      <c r="AG2460" s="58"/>
      <c r="AH2460" s="58"/>
      <c r="AI2460" s="58"/>
      <c r="AJ2460" s="58"/>
      <c r="AK2460" s="58"/>
      <c r="AL2460" s="58"/>
      <c r="AM2460" s="58"/>
      <c r="AN2460" s="58"/>
      <c r="AO2460" s="58"/>
      <c r="AP2460" s="58"/>
      <c r="AQ2460" s="58"/>
      <c r="AR2460" s="58"/>
      <c r="AS2460" s="58"/>
      <c r="AT2460" s="58"/>
      <c r="AU2460" s="58"/>
      <c r="AV2460" s="58"/>
      <c r="AW2460" s="58"/>
    </row>
    <row r="2461" spans="2:49">
      <c r="B2461" s="58"/>
      <c r="C2461" s="58"/>
      <c r="D2461" s="58"/>
      <c r="E2461" s="58"/>
      <c r="F2461" s="58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  <c r="Q2461" s="58"/>
      <c r="R2461" s="58"/>
      <c r="S2461" s="58"/>
      <c r="T2461" s="58"/>
      <c r="U2461" s="58"/>
      <c r="V2461" s="58"/>
      <c r="W2461" s="58"/>
      <c r="X2461" s="58"/>
      <c r="Y2461" s="58"/>
      <c r="Z2461" s="58"/>
      <c r="AA2461" s="38"/>
      <c r="AB2461" s="38"/>
      <c r="AC2461" s="58"/>
      <c r="AD2461" s="58"/>
      <c r="AE2461" s="58"/>
      <c r="AF2461" s="58"/>
      <c r="AG2461" s="58"/>
      <c r="AH2461" s="58"/>
      <c r="AI2461" s="58"/>
      <c r="AJ2461" s="58"/>
      <c r="AK2461" s="58"/>
      <c r="AL2461" s="58"/>
      <c r="AM2461" s="58"/>
      <c r="AN2461" s="58"/>
      <c r="AO2461" s="58"/>
      <c r="AP2461" s="58"/>
      <c r="AQ2461" s="58"/>
      <c r="AR2461" s="58"/>
      <c r="AS2461" s="58"/>
      <c r="AT2461" s="58"/>
      <c r="AU2461" s="58"/>
      <c r="AV2461" s="58"/>
      <c r="AW2461" s="58"/>
    </row>
    <row r="2462" spans="2:49">
      <c r="B2462" s="58"/>
      <c r="C2462" s="58"/>
      <c r="D2462" s="58"/>
      <c r="E2462" s="58"/>
      <c r="F2462" s="58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  <c r="Q2462" s="58"/>
      <c r="R2462" s="58"/>
      <c r="S2462" s="58"/>
      <c r="T2462" s="58"/>
      <c r="U2462" s="58"/>
      <c r="V2462" s="58"/>
      <c r="W2462" s="58"/>
      <c r="X2462" s="58"/>
      <c r="Y2462" s="58"/>
      <c r="Z2462" s="58"/>
      <c r="AA2462" s="38"/>
      <c r="AB2462" s="38"/>
      <c r="AC2462" s="58"/>
      <c r="AD2462" s="58"/>
      <c r="AE2462" s="58"/>
      <c r="AF2462" s="58"/>
      <c r="AG2462" s="58"/>
      <c r="AH2462" s="58"/>
      <c r="AI2462" s="58"/>
      <c r="AJ2462" s="58"/>
      <c r="AK2462" s="58"/>
      <c r="AL2462" s="58"/>
      <c r="AM2462" s="58"/>
      <c r="AN2462" s="58"/>
      <c r="AO2462" s="58"/>
      <c r="AP2462" s="58"/>
      <c r="AQ2462" s="58"/>
      <c r="AR2462" s="58"/>
      <c r="AS2462" s="58"/>
      <c r="AT2462" s="58"/>
      <c r="AU2462" s="58"/>
      <c r="AV2462" s="58"/>
      <c r="AW2462" s="58"/>
    </row>
    <row r="2463" spans="2:49">
      <c r="B2463" s="58"/>
      <c r="C2463" s="58"/>
      <c r="D2463" s="58"/>
      <c r="E2463" s="58"/>
      <c r="F2463" s="58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  <c r="Q2463" s="58"/>
      <c r="R2463" s="58"/>
      <c r="S2463" s="58"/>
      <c r="T2463" s="58"/>
      <c r="U2463" s="58"/>
      <c r="V2463" s="58"/>
      <c r="W2463" s="58"/>
      <c r="X2463" s="58"/>
      <c r="Y2463" s="58"/>
      <c r="Z2463" s="58"/>
      <c r="AA2463" s="38"/>
      <c r="AB2463" s="38"/>
      <c r="AC2463" s="58"/>
      <c r="AD2463" s="58"/>
      <c r="AE2463" s="58"/>
      <c r="AF2463" s="58"/>
      <c r="AG2463" s="58"/>
      <c r="AH2463" s="58"/>
      <c r="AI2463" s="58"/>
      <c r="AJ2463" s="58"/>
      <c r="AK2463" s="58"/>
      <c r="AL2463" s="58"/>
      <c r="AM2463" s="58"/>
      <c r="AN2463" s="58"/>
      <c r="AO2463" s="58"/>
      <c r="AP2463" s="58"/>
      <c r="AQ2463" s="58"/>
      <c r="AR2463" s="58"/>
      <c r="AS2463" s="58"/>
      <c r="AT2463" s="58"/>
      <c r="AU2463" s="58"/>
      <c r="AV2463" s="58"/>
      <c r="AW2463" s="58"/>
    </row>
    <row r="2464" spans="2:49">
      <c r="B2464" s="58"/>
      <c r="C2464" s="58"/>
      <c r="D2464" s="58"/>
      <c r="E2464" s="58"/>
      <c r="F2464" s="58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  <c r="Q2464" s="58"/>
      <c r="R2464" s="58"/>
      <c r="S2464" s="58"/>
      <c r="T2464" s="58"/>
      <c r="U2464" s="58"/>
      <c r="V2464" s="58"/>
      <c r="W2464" s="58"/>
      <c r="X2464" s="58"/>
      <c r="Y2464" s="58"/>
      <c r="Z2464" s="58"/>
      <c r="AA2464" s="38"/>
      <c r="AB2464" s="38"/>
      <c r="AC2464" s="58"/>
      <c r="AD2464" s="58"/>
      <c r="AE2464" s="58"/>
      <c r="AF2464" s="58"/>
      <c r="AG2464" s="58"/>
      <c r="AH2464" s="58"/>
      <c r="AI2464" s="58"/>
      <c r="AJ2464" s="58"/>
      <c r="AK2464" s="58"/>
      <c r="AL2464" s="58"/>
      <c r="AM2464" s="58"/>
      <c r="AN2464" s="58"/>
      <c r="AO2464" s="58"/>
      <c r="AP2464" s="58"/>
      <c r="AQ2464" s="58"/>
      <c r="AR2464" s="58"/>
      <c r="AS2464" s="58"/>
      <c r="AT2464" s="58"/>
      <c r="AU2464" s="58"/>
      <c r="AV2464" s="58"/>
      <c r="AW2464" s="58"/>
    </row>
    <row r="2465" spans="2:49">
      <c r="B2465" s="58"/>
      <c r="C2465" s="58"/>
      <c r="D2465" s="58"/>
      <c r="E2465" s="58"/>
      <c r="F2465" s="58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  <c r="Q2465" s="58"/>
      <c r="R2465" s="58"/>
      <c r="S2465" s="58"/>
      <c r="T2465" s="58"/>
      <c r="U2465" s="58"/>
      <c r="V2465" s="58"/>
      <c r="W2465" s="58"/>
      <c r="X2465" s="58"/>
      <c r="Y2465" s="58"/>
      <c r="Z2465" s="58"/>
      <c r="AA2465" s="38"/>
      <c r="AB2465" s="38"/>
      <c r="AC2465" s="58"/>
      <c r="AD2465" s="58"/>
      <c r="AE2465" s="58"/>
      <c r="AF2465" s="58"/>
      <c r="AG2465" s="58"/>
      <c r="AH2465" s="58"/>
      <c r="AI2465" s="58"/>
      <c r="AJ2465" s="58"/>
      <c r="AK2465" s="58"/>
      <c r="AL2465" s="58"/>
      <c r="AM2465" s="58"/>
      <c r="AN2465" s="58"/>
      <c r="AO2465" s="58"/>
      <c r="AP2465" s="58"/>
      <c r="AQ2465" s="58"/>
      <c r="AR2465" s="58"/>
      <c r="AS2465" s="58"/>
      <c r="AT2465" s="58"/>
      <c r="AU2465" s="58"/>
      <c r="AV2465" s="58"/>
      <c r="AW2465" s="58"/>
    </row>
    <row r="2466" spans="2:49">
      <c r="B2466" s="58"/>
      <c r="C2466" s="58"/>
      <c r="D2466" s="58"/>
      <c r="E2466" s="58"/>
      <c r="F2466" s="58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  <c r="Q2466" s="58"/>
      <c r="R2466" s="58"/>
      <c r="S2466" s="58"/>
      <c r="T2466" s="58"/>
      <c r="U2466" s="58"/>
      <c r="V2466" s="58"/>
      <c r="W2466" s="58"/>
      <c r="X2466" s="58"/>
      <c r="Y2466" s="58"/>
      <c r="Z2466" s="58"/>
      <c r="AA2466" s="38"/>
      <c r="AB2466" s="38"/>
      <c r="AC2466" s="58"/>
      <c r="AD2466" s="58"/>
      <c r="AE2466" s="58"/>
      <c r="AF2466" s="58"/>
      <c r="AG2466" s="58"/>
      <c r="AH2466" s="58"/>
      <c r="AI2466" s="58"/>
      <c r="AJ2466" s="58"/>
      <c r="AK2466" s="58"/>
      <c r="AL2466" s="58"/>
      <c r="AM2466" s="58"/>
      <c r="AN2466" s="58"/>
      <c r="AO2466" s="58"/>
      <c r="AP2466" s="58"/>
      <c r="AQ2466" s="58"/>
      <c r="AR2466" s="58"/>
      <c r="AS2466" s="58"/>
      <c r="AT2466" s="58"/>
      <c r="AU2466" s="58"/>
      <c r="AV2466" s="58"/>
      <c r="AW2466" s="58"/>
    </row>
    <row r="2467" spans="2:49">
      <c r="B2467" s="58"/>
      <c r="C2467" s="58"/>
      <c r="D2467" s="58"/>
      <c r="E2467" s="58"/>
      <c r="F2467" s="58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  <c r="Q2467" s="58"/>
      <c r="R2467" s="58"/>
      <c r="S2467" s="58"/>
      <c r="T2467" s="58"/>
      <c r="U2467" s="58"/>
      <c r="V2467" s="58"/>
      <c r="W2467" s="58"/>
      <c r="X2467" s="58"/>
      <c r="Y2467" s="58"/>
      <c r="Z2467" s="58"/>
      <c r="AA2467" s="38"/>
      <c r="AB2467" s="38"/>
      <c r="AC2467" s="58"/>
      <c r="AD2467" s="58"/>
      <c r="AE2467" s="58"/>
      <c r="AF2467" s="58"/>
      <c r="AG2467" s="58"/>
      <c r="AH2467" s="58"/>
      <c r="AI2467" s="58"/>
      <c r="AJ2467" s="58"/>
      <c r="AK2467" s="58"/>
      <c r="AL2467" s="58"/>
      <c r="AM2467" s="58"/>
      <c r="AN2467" s="58"/>
      <c r="AO2467" s="58"/>
      <c r="AP2467" s="58"/>
      <c r="AQ2467" s="58"/>
      <c r="AR2467" s="58"/>
      <c r="AS2467" s="58"/>
      <c r="AT2467" s="58"/>
      <c r="AU2467" s="58"/>
      <c r="AV2467" s="58"/>
      <c r="AW2467" s="58"/>
    </row>
    <row r="2468" spans="2:49">
      <c r="B2468" s="58"/>
      <c r="C2468" s="58"/>
      <c r="D2468" s="58"/>
      <c r="E2468" s="58"/>
      <c r="F2468" s="58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  <c r="Q2468" s="58"/>
      <c r="R2468" s="58"/>
      <c r="S2468" s="58"/>
      <c r="T2468" s="58"/>
      <c r="U2468" s="58"/>
      <c r="V2468" s="58"/>
      <c r="W2468" s="58"/>
      <c r="X2468" s="58"/>
      <c r="Y2468" s="58"/>
      <c r="Z2468" s="58"/>
      <c r="AA2468" s="38"/>
      <c r="AB2468" s="38"/>
      <c r="AC2468" s="58"/>
      <c r="AD2468" s="58"/>
      <c r="AE2468" s="58"/>
      <c r="AF2468" s="58"/>
      <c r="AG2468" s="58"/>
      <c r="AH2468" s="58"/>
      <c r="AI2468" s="58"/>
      <c r="AJ2468" s="58"/>
      <c r="AK2468" s="58"/>
      <c r="AL2468" s="58"/>
      <c r="AM2468" s="58"/>
      <c r="AN2468" s="58"/>
      <c r="AO2468" s="58"/>
      <c r="AP2468" s="58"/>
      <c r="AQ2468" s="58"/>
      <c r="AR2468" s="58"/>
      <c r="AS2468" s="58"/>
      <c r="AT2468" s="58"/>
      <c r="AU2468" s="58"/>
      <c r="AV2468" s="58"/>
      <c r="AW2468" s="58"/>
    </row>
    <row r="2469" spans="2:49">
      <c r="B2469" s="58"/>
      <c r="C2469" s="58"/>
      <c r="D2469" s="58"/>
      <c r="E2469" s="58"/>
      <c r="F2469" s="58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  <c r="Q2469" s="58"/>
      <c r="R2469" s="58"/>
      <c r="S2469" s="58"/>
      <c r="T2469" s="58"/>
      <c r="U2469" s="58"/>
      <c r="V2469" s="58"/>
      <c r="W2469" s="58"/>
      <c r="X2469" s="58"/>
      <c r="Y2469" s="58"/>
      <c r="Z2469" s="58"/>
      <c r="AA2469" s="38"/>
      <c r="AB2469" s="38"/>
      <c r="AC2469" s="58"/>
      <c r="AD2469" s="58"/>
      <c r="AE2469" s="58"/>
      <c r="AF2469" s="58"/>
      <c r="AG2469" s="58"/>
      <c r="AH2469" s="58"/>
      <c r="AI2469" s="58"/>
      <c r="AJ2469" s="58"/>
      <c r="AK2469" s="58"/>
      <c r="AL2469" s="58"/>
      <c r="AM2469" s="58"/>
      <c r="AN2469" s="58"/>
      <c r="AO2469" s="58"/>
      <c r="AP2469" s="58"/>
      <c r="AQ2469" s="58"/>
      <c r="AR2469" s="58"/>
      <c r="AS2469" s="58"/>
      <c r="AT2469" s="58"/>
      <c r="AU2469" s="58"/>
      <c r="AV2469" s="58"/>
      <c r="AW2469" s="58"/>
    </row>
    <row r="2470" spans="2:49">
      <c r="B2470" s="58"/>
      <c r="C2470" s="58"/>
      <c r="D2470" s="58"/>
      <c r="E2470" s="58"/>
      <c r="F2470" s="58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  <c r="Q2470" s="58"/>
      <c r="R2470" s="58"/>
      <c r="S2470" s="58"/>
      <c r="T2470" s="58"/>
      <c r="U2470" s="58"/>
      <c r="V2470" s="58"/>
      <c r="W2470" s="58"/>
      <c r="X2470" s="58"/>
      <c r="Y2470" s="58"/>
      <c r="Z2470" s="58"/>
      <c r="AA2470" s="38"/>
      <c r="AB2470" s="38"/>
      <c r="AC2470" s="58"/>
      <c r="AD2470" s="58"/>
      <c r="AE2470" s="58"/>
      <c r="AF2470" s="58"/>
      <c r="AG2470" s="58"/>
      <c r="AH2470" s="58"/>
      <c r="AI2470" s="58"/>
      <c r="AJ2470" s="58"/>
      <c r="AK2470" s="58"/>
      <c r="AL2470" s="58"/>
      <c r="AM2470" s="58"/>
      <c r="AN2470" s="58"/>
      <c r="AO2470" s="58"/>
      <c r="AP2470" s="58"/>
      <c r="AQ2470" s="58"/>
      <c r="AR2470" s="58"/>
      <c r="AS2470" s="58"/>
      <c r="AT2470" s="58"/>
      <c r="AU2470" s="58"/>
      <c r="AV2470" s="58"/>
      <c r="AW2470" s="58"/>
    </row>
    <row r="2471" spans="2:49">
      <c r="B2471" s="58"/>
      <c r="C2471" s="58"/>
      <c r="D2471" s="58"/>
      <c r="E2471" s="58"/>
      <c r="F2471" s="58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  <c r="Q2471" s="58"/>
      <c r="R2471" s="58"/>
      <c r="S2471" s="58"/>
      <c r="T2471" s="58"/>
      <c r="U2471" s="58"/>
      <c r="V2471" s="58"/>
      <c r="W2471" s="58"/>
      <c r="X2471" s="58"/>
      <c r="Y2471" s="58"/>
      <c r="Z2471" s="58"/>
      <c r="AA2471" s="38"/>
      <c r="AB2471" s="38"/>
      <c r="AC2471" s="58"/>
      <c r="AD2471" s="58"/>
      <c r="AE2471" s="58"/>
      <c r="AF2471" s="58"/>
      <c r="AG2471" s="58"/>
      <c r="AH2471" s="58"/>
      <c r="AI2471" s="58"/>
      <c r="AJ2471" s="58"/>
      <c r="AK2471" s="58"/>
      <c r="AL2471" s="58"/>
      <c r="AM2471" s="58"/>
      <c r="AN2471" s="58"/>
      <c r="AO2471" s="58"/>
      <c r="AP2471" s="58"/>
      <c r="AQ2471" s="58"/>
      <c r="AR2471" s="58"/>
      <c r="AS2471" s="58"/>
      <c r="AT2471" s="58"/>
      <c r="AU2471" s="58"/>
      <c r="AV2471" s="58"/>
      <c r="AW2471" s="58"/>
    </row>
    <row r="2472" spans="2:49">
      <c r="B2472" s="58"/>
      <c r="C2472" s="58"/>
      <c r="D2472" s="58"/>
      <c r="E2472" s="58"/>
      <c r="F2472" s="58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  <c r="Q2472" s="58"/>
      <c r="R2472" s="58"/>
      <c r="S2472" s="58"/>
      <c r="T2472" s="58"/>
      <c r="U2472" s="58"/>
      <c r="V2472" s="58"/>
      <c r="W2472" s="58"/>
      <c r="X2472" s="58"/>
      <c r="Y2472" s="58"/>
      <c r="Z2472" s="58"/>
      <c r="AA2472" s="38"/>
      <c r="AB2472" s="38"/>
      <c r="AC2472" s="58"/>
      <c r="AD2472" s="58"/>
      <c r="AE2472" s="58"/>
      <c r="AF2472" s="58"/>
      <c r="AG2472" s="58"/>
      <c r="AH2472" s="58"/>
      <c r="AI2472" s="58"/>
      <c r="AJ2472" s="58"/>
      <c r="AK2472" s="58"/>
      <c r="AL2472" s="58"/>
      <c r="AM2472" s="58"/>
      <c r="AN2472" s="58"/>
      <c r="AO2472" s="58"/>
      <c r="AP2472" s="58"/>
      <c r="AQ2472" s="58"/>
      <c r="AR2472" s="58"/>
      <c r="AS2472" s="58"/>
      <c r="AT2472" s="58"/>
      <c r="AU2472" s="58"/>
      <c r="AV2472" s="58"/>
      <c r="AW2472" s="58"/>
    </row>
    <row r="2473" spans="2:49">
      <c r="B2473" s="58"/>
      <c r="C2473" s="58"/>
      <c r="D2473" s="58"/>
      <c r="E2473" s="58"/>
      <c r="F2473" s="58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  <c r="Q2473" s="58"/>
      <c r="R2473" s="58"/>
      <c r="S2473" s="58"/>
      <c r="T2473" s="58"/>
      <c r="U2473" s="58"/>
      <c r="V2473" s="58"/>
      <c r="W2473" s="58"/>
      <c r="X2473" s="58"/>
      <c r="Y2473" s="58"/>
      <c r="Z2473" s="58"/>
      <c r="AA2473" s="38"/>
      <c r="AB2473" s="38"/>
      <c r="AC2473" s="58"/>
      <c r="AD2473" s="58"/>
      <c r="AE2473" s="58"/>
      <c r="AF2473" s="58"/>
      <c r="AG2473" s="58"/>
      <c r="AH2473" s="58"/>
      <c r="AI2473" s="58"/>
      <c r="AJ2473" s="58"/>
      <c r="AK2473" s="58"/>
      <c r="AL2473" s="58"/>
      <c r="AM2473" s="58"/>
      <c r="AN2473" s="58"/>
      <c r="AO2473" s="58"/>
      <c r="AP2473" s="58"/>
      <c r="AQ2473" s="58"/>
      <c r="AR2473" s="58"/>
      <c r="AS2473" s="58"/>
      <c r="AT2473" s="58"/>
      <c r="AU2473" s="58"/>
      <c r="AV2473" s="58"/>
      <c r="AW2473" s="58"/>
    </row>
    <row r="2474" spans="2:49">
      <c r="B2474" s="58"/>
      <c r="C2474" s="58"/>
      <c r="D2474" s="58"/>
      <c r="E2474" s="58"/>
      <c r="F2474" s="58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  <c r="Q2474" s="58"/>
      <c r="R2474" s="58"/>
      <c r="S2474" s="58"/>
      <c r="T2474" s="58"/>
      <c r="U2474" s="58"/>
      <c r="V2474" s="58"/>
      <c r="W2474" s="58"/>
      <c r="X2474" s="58"/>
      <c r="Y2474" s="58"/>
      <c r="Z2474" s="58"/>
      <c r="AA2474" s="38"/>
      <c r="AB2474" s="38"/>
      <c r="AC2474" s="58"/>
      <c r="AD2474" s="58"/>
      <c r="AE2474" s="58"/>
      <c r="AF2474" s="58"/>
      <c r="AG2474" s="58"/>
      <c r="AH2474" s="58"/>
      <c r="AI2474" s="58"/>
      <c r="AJ2474" s="58"/>
      <c r="AK2474" s="58"/>
      <c r="AL2474" s="58"/>
      <c r="AM2474" s="58"/>
      <c r="AN2474" s="58"/>
      <c r="AO2474" s="58"/>
      <c r="AP2474" s="58"/>
      <c r="AQ2474" s="58"/>
      <c r="AR2474" s="58"/>
      <c r="AS2474" s="58"/>
      <c r="AT2474" s="58"/>
      <c r="AU2474" s="58"/>
      <c r="AV2474" s="58"/>
      <c r="AW2474" s="58"/>
    </row>
    <row r="2475" spans="2:49">
      <c r="B2475" s="58"/>
      <c r="C2475" s="58"/>
      <c r="D2475" s="58"/>
      <c r="E2475" s="58"/>
      <c r="F2475" s="58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  <c r="Q2475" s="58"/>
      <c r="R2475" s="58"/>
      <c r="S2475" s="58"/>
      <c r="T2475" s="58"/>
      <c r="U2475" s="58"/>
      <c r="V2475" s="58"/>
      <c r="W2475" s="58"/>
      <c r="X2475" s="58"/>
      <c r="Y2475" s="58"/>
      <c r="Z2475" s="58"/>
      <c r="AA2475" s="38"/>
      <c r="AB2475" s="38"/>
      <c r="AC2475" s="58"/>
      <c r="AD2475" s="58"/>
      <c r="AE2475" s="58"/>
      <c r="AF2475" s="58"/>
      <c r="AG2475" s="58"/>
      <c r="AH2475" s="58"/>
      <c r="AI2475" s="58"/>
      <c r="AJ2475" s="58"/>
      <c r="AK2475" s="58"/>
      <c r="AL2475" s="58"/>
      <c r="AM2475" s="58"/>
      <c r="AN2475" s="58"/>
      <c r="AO2475" s="58"/>
      <c r="AP2475" s="58"/>
      <c r="AQ2475" s="58"/>
      <c r="AR2475" s="58"/>
      <c r="AS2475" s="58"/>
      <c r="AT2475" s="58"/>
      <c r="AU2475" s="58"/>
      <c r="AV2475" s="58"/>
      <c r="AW2475" s="58"/>
    </row>
    <row r="2476" spans="2:49">
      <c r="B2476" s="58"/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  <c r="Q2476" s="58"/>
      <c r="R2476" s="58"/>
      <c r="S2476" s="58"/>
      <c r="T2476" s="58"/>
      <c r="U2476" s="58"/>
      <c r="V2476" s="58"/>
      <c r="W2476" s="58"/>
      <c r="X2476" s="58"/>
      <c r="Y2476" s="58"/>
      <c r="Z2476" s="58"/>
      <c r="AA2476" s="38"/>
      <c r="AB2476" s="38"/>
      <c r="AC2476" s="58"/>
      <c r="AD2476" s="58"/>
      <c r="AE2476" s="58"/>
      <c r="AF2476" s="58"/>
      <c r="AG2476" s="58"/>
      <c r="AH2476" s="58"/>
      <c r="AI2476" s="58"/>
      <c r="AJ2476" s="58"/>
      <c r="AK2476" s="58"/>
      <c r="AL2476" s="58"/>
      <c r="AM2476" s="58"/>
      <c r="AN2476" s="58"/>
      <c r="AO2476" s="58"/>
      <c r="AP2476" s="58"/>
      <c r="AQ2476" s="58"/>
      <c r="AR2476" s="58"/>
      <c r="AS2476" s="58"/>
      <c r="AT2476" s="58"/>
      <c r="AU2476" s="58"/>
      <c r="AV2476" s="58"/>
      <c r="AW2476" s="58"/>
    </row>
    <row r="2477" spans="2:49">
      <c r="B2477" s="58"/>
      <c r="C2477" s="58"/>
      <c r="D2477" s="58"/>
      <c r="E2477" s="58"/>
      <c r="F2477" s="58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  <c r="Q2477" s="58"/>
      <c r="R2477" s="58"/>
      <c r="S2477" s="58"/>
      <c r="T2477" s="58"/>
      <c r="U2477" s="58"/>
      <c r="V2477" s="58"/>
      <c r="W2477" s="58"/>
      <c r="X2477" s="58"/>
      <c r="Y2477" s="58"/>
      <c r="Z2477" s="58"/>
      <c r="AA2477" s="38"/>
      <c r="AB2477" s="38"/>
      <c r="AC2477" s="58"/>
      <c r="AD2477" s="58"/>
      <c r="AE2477" s="58"/>
      <c r="AF2477" s="58"/>
      <c r="AG2477" s="58"/>
      <c r="AH2477" s="58"/>
      <c r="AI2477" s="58"/>
      <c r="AJ2477" s="58"/>
      <c r="AK2477" s="58"/>
      <c r="AL2477" s="58"/>
      <c r="AM2477" s="58"/>
      <c r="AN2477" s="58"/>
      <c r="AO2477" s="58"/>
      <c r="AP2477" s="58"/>
      <c r="AQ2477" s="58"/>
      <c r="AR2477" s="58"/>
      <c r="AS2477" s="58"/>
      <c r="AT2477" s="58"/>
      <c r="AU2477" s="58"/>
      <c r="AV2477" s="58"/>
      <c r="AW2477" s="58"/>
    </row>
    <row r="2478" spans="2:49">
      <c r="B2478" s="58"/>
      <c r="C2478" s="58"/>
      <c r="D2478" s="58"/>
      <c r="E2478" s="58"/>
      <c r="F2478" s="58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  <c r="Q2478" s="58"/>
      <c r="R2478" s="58"/>
      <c r="S2478" s="58"/>
      <c r="T2478" s="58"/>
      <c r="U2478" s="58"/>
      <c r="V2478" s="58"/>
      <c r="W2478" s="58"/>
      <c r="X2478" s="58"/>
      <c r="Y2478" s="58"/>
      <c r="Z2478" s="58"/>
      <c r="AA2478" s="38"/>
      <c r="AB2478" s="38"/>
      <c r="AC2478" s="58"/>
      <c r="AD2478" s="58"/>
      <c r="AE2478" s="58"/>
      <c r="AF2478" s="58"/>
      <c r="AG2478" s="58"/>
      <c r="AH2478" s="58"/>
      <c r="AI2478" s="58"/>
      <c r="AJ2478" s="58"/>
      <c r="AK2478" s="58"/>
      <c r="AL2478" s="58"/>
      <c r="AM2478" s="58"/>
      <c r="AN2478" s="58"/>
      <c r="AO2478" s="58"/>
      <c r="AP2478" s="58"/>
      <c r="AQ2478" s="58"/>
      <c r="AR2478" s="58"/>
      <c r="AS2478" s="58"/>
      <c r="AT2478" s="58"/>
      <c r="AU2478" s="58"/>
      <c r="AV2478" s="58"/>
      <c r="AW2478" s="58"/>
    </row>
    <row r="2479" spans="2:49">
      <c r="B2479" s="58"/>
      <c r="C2479" s="58"/>
      <c r="D2479" s="58"/>
      <c r="E2479" s="58"/>
      <c r="F2479" s="58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  <c r="Q2479" s="58"/>
      <c r="R2479" s="58"/>
      <c r="S2479" s="58"/>
      <c r="T2479" s="58"/>
      <c r="U2479" s="58"/>
      <c r="V2479" s="58"/>
      <c r="W2479" s="58"/>
      <c r="X2479" s="58"/>
      <c r="Y2479" s="58"/>
      <c r="Z2479" s="58"/>
      <c r="AA2479" s="38"/>
      <c r="AB2479" s="38"/>
      <c r="AC2479" s="58"/>
      <c r="AD2479" s="58"/>
      <c r="AE2479" s="58"/>
      <c r="AF2479" s="58"/>
      <c r="AG2479" s="58"/>
      <c r="AH2479" s="58"/>
      <c r="AI2479" s="58"/>
      <c r="AJ2479" s="58"/>
      <c r="AK2479" s="58"/>
      <c r="AL2479" s="58"/>
      <c r="AM2479" s="58"/>
      <c r="AN2479" s="58"/>
      <c r="AO2479" s="58"/>
      <c r="AP2479" s="58"/>
      <c r="AQ2479" s="58"/>
      <c r="AR2479" s="58"/>
      <c r="AS2479" s="58"/>
      <c r="AT2479" s="58"/>
      <c r="AU2479" s="58"/>
      <c r="AV2479" s="58"/>
      <c r="AW2479" s="58"/>
    </row>
    <row r="2480" spans="2:49">
      <c r="B2480" s="58"/>
      <c r="C2480" s="58"/>
      <c r="D2480" s="58"/>
      <c r="E2480" s="58"/>
      <c r="F2480" s="58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  <c r="Q2480" s="58"/>
      <c r="R2480" s="58"/>
      <c r="S2480" s="58"/>
      <c r="T2480" s="58"/>
      <c r="U2480" s="58"/>
      <c r="V2480" s="58"/>
      <c r="W2480" s="58"/>
      <c r="X2480" s="58"/>
      <c r="Y2480" s="58"/>
      <c r="Z2480" s="58"/>
      <c r="AA2480" s="38"/>
      <c r="AB2480" s="38"/>
      <c r="AC2480" s="58"/>
      <c r="AD2480" s="58"/>
      <c r="AE2480" s="58"/>
      <c r="AF2480" s="58"/>
      <c r="AG2480" s="58"/>
      <c r="AH2480" s="58"/>
      <c r="AI2480" s="58"/>
      <c r="AJ2480" s="58"/>
      <c r="AK2480" s="58"/>
      <c r="AL2480" s="58"/>
      <c r="AM2480" s="58"/>
      <c r="AN2480" s="58"/>
      <c r="AO2480" s="58"/>
      <c r="AP2480" s="58"/>
      <c r="AQ2480" s="58"/>
      <c r="AR2480" s="58"/>
      <c r="AS2480" s="58"/>
      <c r="AT2480" s="58"/>
      <c r="AU2480" s="58"/>
      <c r="AV2480" s="58"/>
      <c r="AW2480" s="58"/>
    </row>
    <row r="2481" spans="2:49">
      <c r="B2481" s="58"/>
      <c r="C2481" s="58"/>
      <c r="D2481" s="58"/>
      <c r="E2481" s="58"/>
      <c r="F2481" s="58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  <c r="Q2481" s="58"/>
      <c r="R2481" s="58"/>
      <c r="S2481" s="58"/>
      <c r="T2481" s="58"/>
      <c r="U2481" s="58"/>
      <c r="V2481" s="58"/>
      <c r="W2481" s="58"/>
      <c r="X2481" s="58"/>
      <c r="Y2481" s="58"/>
      <c r="Z2481" s="58"/>
      <c r="AA2481" s="38"/>
      <c r="AB2481" s="38"/>
      <c r="AC2481" s="58"/>
      <c r="AD2481" s="58"/>
      <c r="AE2481" s="58"/>
      <c r="AF2481" s="58"/>
      <c r="AG2481" s="58"/>
      <c r="AH2481" s="58"/>
      <c r="AI2481" s="58"/>
      <c r="AJ2481" s="58"/>
      <c r="AK2481" s="58"/>
      <c r="AL2481" s="58"/>
      <c r="AM2481" s="58"/>
      <c r="AN2481" s="58"/>
      <c r="AO2481" s="58"/>
      <c r="AP2481" s="58"/>
      <c r="AQ2481" s="58"/>
      <c r="AR2481" s="58"/>
      <c r="AS2481" s="58"/>
      <c r="AT2481" s="58"/>
      <c r="AU2481" s="58"/>
      <c r="AV2481" s="58"/>
      <c r="AW2481" s="58"/>
    </row>
    <row r="2482" spans="2:49">
      <c r="B2482" s="58"/>
      <c r="C2482" s="58"/>
      <c r="D2482" s="58"/>
      <c r="E2482" s="58"/>
      <c r="F2482" s="58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  <c r="Q2482" s="58"/>
      <c r="R2482" s="58"/>
      <c r="S2482" s="58"/>
      <c r="T2482" s="58"/>
      <c r="U2482" s="58"/>
      <c r="V2482" s="58"/>
      <c r="W2482" s="58"/>
      <c r="X2482" s="58"/>
      <c r="Y2482" s="58"/>
      <c r="Z2482" s="58"/>
      <c r="AA2482" s="38"/>
      <c r="AB2482" s="38"/>
      <c r="AC2482" s="58"/>
      <c r="AD2482" s="58"/>
      <c r="AE2482" s="58"/>
      <c r="AF2482" s="58"/>
      <c r="AG2482" s="58"/>
      <c r="AH2482" s="58"/>
      <c r="AI2482" s="58"/>
      <c r="AJ2482" s="58"/>
      <c r="AK2482" s="58"/>
      <c r="AL2482" s="58"/>
      <c r="AM2482" s="58"/>
      <c r="AN2482" s="58"/>
      <c r="AO2482" s="58"/>
      <c r="AP2482" s="58"/>
      <c r="AQ2482" s="58"/>
      <c r="AR2482" s="58"/>
      <c r="AS2482" s="58"/>
      <c r="AT2482" s="58"/>
      <c r="AU2482" s="58"/>
      <c r="AV2482" s="58"/>
      <c r="AW2482" s="58"/>
    </row>
    <row r="2483" spans="2:49">
      <c r="B2483" s="58"/>
      <c r="C2483" s="58"/>
      <c r="D2483" s="58"/>
      <c r="E2483" s="58"/>
      <c r="F2483" s="58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  <c r="Q2483" s="58"/>
      <c r="R2483" s="58"/>
      <c r="S2483" s="58"/>
      <c r="T2483" s="58"/>
      <c r="U2483" s="58"/>
      <c r="V2483" s="58"/>
      <c r="W2483" s="58"/>
      <c r="X2483" s="58"/>
      <c r="Y2483" s="58"/>
      <c r="Z2483" s="58"/>
      <c r="AA2483" s="38"/>
      <c r="AB2483" s="38"/>
      <c r="AC2483" s="58"/>
      <c r="AD2483" s="58"/>
      <c r="AE2483" s="58"/>
      <c r="AF2483" s="58"/>
      <c r="AG2483" s="58"/>
      <c r="AH2483" s="58"/>
      <c r="AI2483" s="58"/>
      <c r="AJ2483" s="58"/>
      <c r="AK2483" s="58"/>
      <c r="AL2483" s="58"/>
      <c r="AM2483" s="58"/>
      <c r="AN2483" s="58"/>
      <c r="AO2483" s="58"/>
      <c r="AP2483" s="58"/>
      <c r="AQ2483" s="58"/>
      <c r="AR2483" s="58"/>
      <c r="AS2483" s="58"/>
      <c r="AT2483" s="58"/>
      <c r="AU2483" s="58"/>
      <c r="AV2483" s="58"/>
      <c r="AW2483" s="58"/>
    </row>
    <row r="2484" spans="2:49">
      <c r="B2484" s="58"/>
      <c r="C2484" s="58"/>
      <c r="D2484" s="58"/>
      <c r="E2484" s="58"/>
      <c r="F2484" s="58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  <c r="Q2484" s="58"/>
      <c r="R2484" s="58"/>
      <c r="S2484" s="58"/>
      <c r="T2484" s="58"/>
      <c r="U2484" s="58"/>
      <c r="V2484" s="58"/>
      <c r="W2484" s="58"/>
      <c r="X2484" s="58"/>
      <c r="Y2484" s="58"/>
      <c r="Z2484" s="58"/>
      <c r="AA2484" s="38"/>
      <c r="AB2484" s="38"/>
      <c r="AC2484" s="58"/>
      <c r="AD2484" s="58"/>
      <c r="AE2484" s="58"/>
      <c r="AF2484" s="58"/>
      <c r="AG2484" s="58"/>
      <c r="AH2484" s="58"/>
      <c r="AI2484" s="58"/>
      <c r="AJ2484" s="58"/>
      <c r="AK2484" s="58"/>
      <c r="AL2484" s="58"/>
      <c r="AM2484" s="58"/>
      <c r="AN2484" s="58"/>
      <c r="AO2484" s="58"/>
      <c r="AP2484" s="58"/>
      <c r="AQ2484" s="58"/>
      <c r="AR2484" s="58"/>
      <c r="AS2484" s="58"/>
      <c r="AT2484" s="58"/>
      <c r="AU2484" s="58"/>
      <c r="AV2484" s="58"/>
      <c r="AW2484" s="58"/>
    </row>
    <row r="2485" spans="2:49">
      <c r="B2485" s="58"/>
      <c r="C2485" s="58"/>
      <c r="D2485" s="58"/>
      <c r="E2485" s="58"/>
      <c r="F2485" s="58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  <c r="Q2485" s="58"/>
      <c r="R2485" s="58"/>
      <c r="S2485" s="58"/>
      <c r="T2485" s="58"/>
      <c r="U2485" s="58"/>
      <c r="V2485" s="58"/>
      <c r="W2485" s="58"/>
      <c r="X2485" s="58"/>
      <c r="Y2485" s="58"/>
      <c r="Z2485" s="58"/>
      <c r="AA2485" s="38"/>
      <c r="AB2485" s="38"/>
      <c r="AC2485" s="58"/>
      <c r="AD2485" s="58"/>
      <c r="AE2485" s="58"/>
      <c r="AF2485" s="58"/>
      <c r="AG2485" s="58"/>
      <c r="AH2485" s="58"/>
      <c r="AI2485" s="58"/>
      <c r="AJ2485" s="58"/>
      <c r="AK2485" s="58"/>
      <c r="AL2485" s="58"/>
      <c r="AM2485" s="58"/>
      <c r="AN2485" s="58"/>
      <c r="AO2485" s="58"/>
      <c r="AP2485" s="58"/>
      <c r="AQ2485" s="58"/>
      <c r="AR2485" s="58"/>
      <c r="AS2485" s="58"/>
      <c r="AT2485" s="58"/>
      <c r="AU2485" s="58"/>
      <c r="AV2485" s="58"/>
      <c r="AW2485" s="58"/>
    </row>
    <row r="2486" spans="2:49">
      <c r="B2486" s="58"/>
      <c r="C2486" s="58"/>
      <c r="D2486" s="58"/>
      <c r="E2486" s="58"/>
      <c r="F2486" s="58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  <c r="Q2486" s="58"/>
      <c r="R2486" s="58"/>
      <c r="S2486" s="58"/>
      <c r="T2486" s="58"/>
      <c r="U2486" s="58"/>
      <c r="V2486" s="58"/>
      <c r="W2486" s="58"/>
      <c r="X2486" s="58"/>
      <c r="Y2486" s="58"/>
      <c r="Z2486" s="58"/>
      <c r="AA2486" s="38"/>
      <c r="AB2486" s="38"/>
      <c r="AC2486" s="58"/>
      <c r="AD2486" s="58"/>
      <c r="AE2486" s="58"/>
      <c r="AF2486" s="58"/>
      <c r="AG2486" s="58"/>
      <c r="AH2486" s="58"/>
      <c r="AI2486" s="58"/>
      <c r="AJ2486" s="58"/>
      <c r="AK2486" s="58"/>
      <c r="AL2486" s="58"/>
      <c r="AM2486" s="58"/>
      <c r="AN2486" s="58"/>
      <c r="AO2486" s="58"/>
      <c r="AP2486" s="58"/>
      <c r="AQ2486" s="58"/>
      <c r="AR2486" s="58"/>
      <c r="AS2486" s="58"/>
      <c r="AT2486" s="58"/>
      <c r="AU2486" s="58"/>
      <c r="AV2486" s="58"/>
      <c r="AW2486" s="58"/>
    </row>
    <row r="2487" spans="2:49">
      <c r="B2487" s="58"/>
      <c r="C2487" s="58"/>
      <c r="D2487" s="58"/>
      <c r="E2487" s="58"/>
      <c r="F2487" s="58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  <c r="Q2487" s="58"/>
      <c r="R2487" s="58"/>
      <c r="S2487" s="58"/>
      <c r="T2487" s="58"/>
      <c r="U2487" s="58"/>
      <c r="V2487" s="58"/>
      <c r="W2487" s="58"/>
      <c r="X2487" s="58"/>
      <c r="Y2487" s="58"/>
      <c r="Z2487" s="58"/>
      <c r="AA2487" s="38"/>
      <c r="AB2487" s="38"/>
      <c r="AC2487" s="58"/>
      <c r="AD2487" s="58"/>
      <c r="AE2487" s="58"/>
      <c r="AF2487" s="58"/>
      <c r="AG2487" s="58"/>
      <c r="AH2487" s="58"/>
      <c r="AI2487" s="58"/>
      <c r="AJ2487" s="58"/>
      <c r="AK2487" s="58"/>
      <c r="AL2487" s="58"/>
      <c r="AM2487" s="58"/>
      <c r="AN2487" s="58"/>
      <c r="AO2487" s="58"/>
      <c r="AP2487" s="58"/>
      <c r="AQ2487" s="58"/>
      <c r="AR2487" s="58"/>
      <c r="AS2487" s="58"/>
      <c r="AT2487" s="58"/>
      <c r="AU2487" s="58"/>
      <c r="AV2487" s="58"/>
      <c r="AW2487" s="58"/>
    </row>
    <row r="2488" spans="2:49">
      <c r="B2488" s="58"/>
      <c r="C2488" s="58"/>
      <c r="D2488" s="58"/>
      <c r="E2488" s="58"/>
      <c r="F2488" s="58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  <c r="Q2488" s="58"/>
      <c r="R2488" s="58"/>
      <c r="S2488" s="58"/>
      <c r="T2488" s="58"/>
      <c r="U2488" s="58"/>
      <c r="V2488" s="58"/>
      <c r="W2488" s="58"/>
      <c r="X2488" s="58"/>
      <c r="Y2488" s="58"/>
      <c r="Z2488" s="58"/>
      <c r="AA2488" s="38"/>
      <c r="AB2488" s="38"/>
      <c r="AC2488" s="58"/>
      <c r="AD2488" s="58"/>
      <c r="AE2488" s="58"/>
      <c r="AF2488" s="58"/>
      <c r="AG2488" s="58"/>
      <c r="AH2488" s="58"/>
      <c r="AI2488" s="58"/>
      <c r="AJ2488" s="58"/>
      <c r="AK2488" s="58"/>
      <c r="AL2488" s="58"/>
      <c r="AM2488" s="58"/>
      <c r="AN2488" s="58"/>
      <c r="AO2488" s="58"/>
      <c r="AP2488" s="58"/>
      <c r="AQ2488" s="58"/>
      <c r="AR2488" s="58"/>
      <c r="AS2488" s="58"/>
      <c r="AT2488" s="58"/>
      <c r="AU2488" s="58"/>
      <c r="AV2488" s="58"/>
      <c r="AW2488" s="58"/>
    </row>
    <row r="2489" spans="2:49">
      <c r="B2489" s="58"/>
      <c r="C2489" s="58"/>
      <c r="D2489" s="58"/>
      <c r="E2489" s="58"/>
      <c r="F2489" s="58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  <c r="Q2489" s="58"/>
      <c r="R2489" s="58"/>
      <c r="S2489" s="58"/>
      <c r="T2489" s="58"/>
      <c r="U2489" s="58"/>
      <c r="V2489" s="58"/>
      <c r="W2489" s="58"/>
      <c r="X2489" s="58"/>
      <c r="Y2489" s="58"/>
      <c r="Z2489" s="58"/>
      <c r="AA2489" s="38"/>
      <c r="AB2489" s="38"/>
      <c r="AC2489" s="58"/>
      <c r="AD2489" s="58"/>
      <c r="AE2489" s="58"/>
      <c r="AF2489" s="58"/>
      <c r="AG2489" s="58"/>
      <c r="AH2489" s="58"/>
      <c r="AI2489" s="58"/>
      <c r="AJ2489" s="58"/>
      <c r="AK2489" s="58"/>
      <c r="AL2489" s="58"/>
      <c r="AM2489" s="58"/>
      <c r="AN2489" s="58"/>
      <c r="AO2489" s="58"/>
      <c r="AP2489" s="58"/>
      <c r="AQ2489" s="58"/>
      <c r="AR2489" s="58"/>
      <c r="AS2489" s="58"/>
      <c r="AT2489" s="58"/>
      <c r="AU2489" s="58"/>
      <c r="AV2489" s="58"/>
      <c r="AW2489" s="58"/>
    </row>
    <row r="2490" spans="2:49">
      <c r="B2490" s="58"/>
      <c r="C2490" s="58"/>
      <c r="D2490" s="58"/>
      <c r="E2490" s="58"/>
      <c r="F2490" s="58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  <c r="Q2490" s="58"/>
      <c r="R2490" s="58"/>
      <c r="S2490" s="58"/>
      <c r="T2490" s="58"/>
      <c r="U2490" s="58"/>
      <c r="V2490" s="58"/>
      <c r="W2490" s="58"/>
      <c r="X2490" s="58"/>
      <c r="Y2490" s="58"/>
      <c r="Z2490" s="58"/>
      <c r="AA2490" s="38"/>
      <c r="AB2490" s="38"/>
      <c r="AC2490" s="58"/>
      <c r="AD2490" s="58"/>
      <c r="AE2490" s="58"/>
      <c r="AF2490" s="58"/>
      <c r="AG2490" s="58"/>
      <c r="AH2490" s="58"/>
      <c r="AI2490" s="58"/>
      <c r="AJ2490" s="58"/>
      <c r="AK2490" s="58"/>
      <c r="AL2490" s="58"/>
      <c r="AM2490" s="58"/>
      <c r="AN2490" s="58"/>
      <c r="AO2490" s="58"/>
      <c r="AP2490" s="58"/>
      <c r="AQ2490" s="58"/>
      <c r="AR2490" s="58"/>
      <c r="AS2490" s="58"/>
      <c r="AT2490" s="58"/>
      <c r="AU2490" s="58"/>
      <c r="AV2490" s="58"/>
      <c r="AW2490" s="58"/>
    </row>
    <row r="2491" spans="2:49">
      <c r="B2491" s="58"/>
      <c r="C2491" s="58"/>
      <c r="D2491" s="58"/>
      <c r="E2491" s="58"/>
      <c r="F2491" s="58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  <c r="Q2491" s="58"/>
      <c r="R2491" s="58"/>
      <c r="S2491" s="58"/>
      <c r="T2491" s="58"/>
      <c r="U2491" s="58"/>
      <c r="V2491" s="58"/>
      <c r="W2491" s="58"/>
      <c r="X2491" s="58"/>
      <c r="Y2491" s="58"/>
      <c r="Z2491" s="58"/>
      <c r="AA2491" s="38"/>
      <c r="AB2491" s="38"/>
      <c r="AC2491" s="58"/>
      <c r="AD2491" s="58"/>
      <c r="AE2491" s="58"/>
      <c r="AF2491" s="58"/>
      <c r="AG2491" s="58"/>
      <c r="AH2491" s="58"/>
      <c r="AI2491" s="58"/>
      <c r="AJ2491" s="58"/>
      <c r="AK2491" s="58"/>
      <c r="AL2491" s="58"/>
      <c r="AM2491" s="58"/>
      <c r="AN2491" s="58"/>
      <c r="AO2491" s="58"/>
      <c r="AP2491" s="58"/>
      <c r="AQ2491" s="58"/>
      <c r="AR2491" s="58"/>
      <c r="AS2491" s="58"/>
      <c r="AT2491" s="58"/>
      <c r="AU2491" s="58"/>
      <c r="AV2491" s="58"/>
      <c r="AW2491" s="58"/>
    </row>
    <row r="2492" spans="2:49">
      <c r="B2492" s="58"/>
      <c r="C2492" s="58"/>
      <c r="D2492" s="58"/>
      <c r="E2492" s="58"/>
      <c r="F2492" s="58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  <c r="Q2492" s="58"/>
      <c r="R2492" s="58"/>
      <c r="S2492" s="58"/>
      <c r="T2492" s="58"/>
      <c r="U2492" s="58"/>
      <c r="V2492" s="58"/>
      <c r="W2492" s="58"/>
      <c r="X2492" s="58"/>
      <c r="Y2492" s="58"/>
      <c r="Z2492" s="58"/>
      <c r="AA2492" s="38"/>
      <c r="AB2492" s="38"/>
      <c r="AC2492" s="58"/>
      <c r="AD2492" s="58"/>
      <c r="AE2492" s="58"/>
      <c r="AF2492" s="58"/>
      <c r="AG2492" s="58"/>
      <c r="AH2492" s="58"/>
      <c r="AI2492" s="58"/>
      <c r="AJ2492" s="58"/>
      <c r="AK2492" s="58"/>
      <c r="AL2492" s="58"/>
      <c r="AM2492" s="58"/>
      <c r="AN2492" s="58"/>
      <c r="AO2492" s="58"/>
      <c r="AP2492" s="58"/>
      <c r="AQ2492" s="58"/>
      <c r="AR2492" s="58"/>
      <c r="AS2492" s="58"/>
      <c r="AT2492" s="58"/>
      <c r="AU2492" s="58"/>
      <c r="AV2492" s="58"/>
      <c r="AW2492" s="58"/>
    </row>
    <row r="2493" spans="2:49">
      <c r="B2493" s="58"/>
      <c r="C2493" s="58"/>
      <c r="D2493" s="58"/>
      <c r="E2493" s="58"/>
      <c r="F2493" s="58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  <c r="Q2493" s="58"/>
      <c r="R2493" s="58"/>
      <c r="S2493" s="58"/>
      <c r="T2493" s="58"/>
      <c r="U2493" s="58"/>
      <c r="V2493" s="58"/>
      <c r="W2493" s="58"/>
      <c r="X2493" s="58"/>
      <c r="Y2493" s="58"/>
      <c r="Z2493" s="58"/>
      <c r="AA2493" s="38"/>
      <c r="AB2493" s="38"/>
      <c r="AC2493" s="58"/>
      <c r="AD2493" s="58"/>
      <c r="AE2493" s="58"/>
      <c r="AF2493" s="58"/>
      <c r="AG2493" s="58"/>
      <c r="AH2493" s="58"/>
      <c r="AI2493" s="58"/>
      <c r="AJ2493" s="58"/>
      <c r="AK2493" s="58"/>
      <c r="AL2493" s="58"/>
      <c r="AM2493" s="58"/>
      <c r="AN2493" s="58"/>
      <c r="AO2493" s="58"/>
      <c r="AP2493" s="58"/>
      <c r="AQ2493" s="58"/>
      <c r="AR2493" s="58"/>
      <c r="AS2493" s="58"/>
      <c r="AT2493" s="58"/>
      <c r="AU2493" s="58"/>
      <c r="AV2493" s="58"/>
      <c r="AW2493" s="58"/>
    </row>
    <row r="2494" spans="2:49">
      <c r="B2494" s="58"/>
      <c r="C2494" s="58"/>
      <c r="D2494" s="58"/>
      <c r="E2494" s="58"/>
      <c r="F2494" s="58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  <c r="Q2494" s="58"/>
      <c r="R2494" s="58"/>
      <c r="S2494" s="58"/>
      <c r="T2494" s="58"/>
      <c r="U2494" s="58"/>
      <c r="V2494" s="58"/>
      <c r="W2494" s="58"/>
      <c r="X2494" s="58"/>
      <c r="Y2494" s="58"/>
      <c r="Z2494" s="58"/>
      <c r="AA2494" s="38"/>
      <c r="AB2494" s="38"/>
      <c r="AC2494" s="58"/>
      <c r="AD2494" s="58"/>
      <c r="AE2494" s="58"/>
      <c r="AF2494" s="58"/>
      <c r="AG2494" s="58"/>
      <c r="AH2494" s="58"/>
      <c r="AI2494" s="58"/>
      <c r="AJ2494" s="58"/>
      <c r="AK2494" s="58"/>
      <c r="AL2494" s="58"/>
      <c r="AM2494" s="58"/>
      <c r="AN2494" s="58"/>
      <c r="AO2494" s="58"/>
      <c r="AP2494" s="58"/>
      <c r="AQ2494" s="58"/>
      <c r="AR2494" s="58"/>
      <c r="AS2494" s="58"/>
      <c r="AT2494" s="58"/>
      <c r="AU2494" s="58"/>
      <c r="AV2494" s="58"/>
      <c r="AW2494" s="58"/>
    </row>
    <row r="2495" spans="2:49">
      <c r="B2495" s="58"/>
      <c r="C2495" s="58"/>
      <c r="D2495" s="58"/>
      <c r="E2495" s="58"/>
      <c r="F2495" s="58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  <c r="Q2495" s="58"/>
      <c r="R2495" s="58"/>
      <c r="S2495" s="58"/>
      <c r="T2495" s="58"/>
      <c r="U2495" s="58"/>
      <c r="V2495" s="58"/>
      <c r="W2495" s="58"/>
      <c r="X2495" s="58"/>
      <c r="Y2495" s="58"/>
      <c r="Z2495" s="58"/>
      <c r="AA2495" s="38"/>
      <c r="AB2495" s="38"/>
      <c r="AC2495" s="58"/>
      <c r="AD2495" s="58"/>
      <c r="AE2495" s="58"/>
      <c r="AF2495" s="58"/>
      <c r="AG2495" s="58"/>
      <c r="AH2495" s="58"/>
      <c r="AI2495" s="58"/>
      <c r="AJ2495" s="58"/>
      <c r="AK2495" s="58"/>
      <c r="AL2495" s="58"/>
      <c r="AM2495" s="58"/>
      <c r="AN2495" s="58"/>
      <c r="AO2495" s="58"/>
      <c r="AP2495" s="58"/>
      <c r="AQ2495" s="58"/>
      <c r="AR2495" s="58"/>
      <c r="AS2495" s="58"/>
      <c r="AT2495" s="58"/>
      <c r="AU2495" s="58"/>
      <c r="AV2495" s="58"/>
      <c r="AW2495" s="58"/>
    </row>
    <row r="2496" spans="2:49">
      <c r="B2496" s="58"/>
      <c r="C2496" s="58"/>
      <c r="D2496" s="58"/>
      <c r="E2496" s="58"/>
      <c r="F2496" s="58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  <c r="Q2496" s="58"/>
      <c r="R2496" s="58"/>
      <c r="S2496" s="58"/>
      <c r="T2496" s="58"/>
      <c r="U2496" s="58"/>
      <c r="V2496" s="58"/>
      <c r="W2496" s="58"/>
      <c r="X2496" s="58"/>
      <c r="Y2496" s="58"/>
      <c r="Z2496" s="58"/>
      <c r="AA2496" s="38"/>
      <c r="AB2496" s="38"/>
      <c r="AC2496" s="58"/>
      <c r="AD2496" s="58"/>
      <c r="AE2496" s="58"/>
      <c r="AF2496" s="58"/>
      <c r="AG2496" s="58"/>
      <c r="AH2496" s="58"/>
      <c r="AI2496" s="58"/>
      <c r="AJ2496" s="58"/>
      <c r="AK2496" s="58"/>
      <c r="AL2496" s="58"/>
      <c r="AM2496" s="58"/>
      <c r="AN2496" s="58"/>
      <c r="AO2496" s="58"/>
      <c r="AP2496" s="58"/>
      <c r="AQ2496" s="58"/>
      <c r="AR2496" s="58"/>
      <c r="AS2496" s="58"/>
      <c r="AT2496" s="58"/>
      <c r="AU2496" s="58"/>
      <c r="AV2496" s="58"/>
      <c r="AW2496" s="58"/>
    </row>
    <row r="2497" spans="2:49">
      <c r="B2497" s="58"/>
      <c r="C2497" s="58"/>
      <c r="D2497" s="58"/>
      <c r="E2497" s="58"/>
      <c r="F2497" s="58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  <c r="Q2497" s="58"/>
      <c r="R2497" s="58"/>
      <c r="S2497" s="58"/>
      <c r="T2497" s="58"/>
      <c r="U2497" s="58"/>
      <c r="V2497" s="58"/>
      <c r="W2497" s="58"/>
      <c r="X2497" s="58"/>
      <c r="Y2497" s="58"/>
      <c r="Z2497" s="58"/>
      <c r="AA2497" s="38"/>
      <c r="AB2497" s="38"/>
      <c r="AC2497" s="58"/>
      <c r="AD2497" s="58"/>
      <c r="AE2497" s="58"/>
      <c r="AF2497" s="58"/>
      <c r="AG2497" s="58"/>
      <c r="AH2497" s="58"/>
      <c r="AI2497" s="58"/>
      <c r="AJ2497" s="58"/>
      <c r="AK2497" s="58"/>
      <c r="AL2497" s="58"/>
      <c r="AM2497" s="58"/>
      <c r="AN2497" s="58"/>
      <c r="AO2497" s="58"/>
      <c r="AP2497" s="58"/>
      <c r="AQ2497" s="58"/>
      <c r="AR2497" s="58"/>
      <c r="AS2497" s="58"/>
      <c r="AT2497" s="58"/>
      <c r="AU2497" s="58"/>
      <c r="AV2497" s="58"/>
      <c r="AW2497" s="58"/>
    </row>
    <row r="2498" spans="2:49">
      <c r="B2498" s="58"/>
      <c r="C2498" s="58"/>
      <c r="D2498" s="58"/>
      <c r="E2498" s="58"/>
      <c r="F2498" s="58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  <c r="Q2498" s="58"/>
      <c r="R2498" s="58"/>
      <c r="S2498" s="58"/>
      <c r="T2498" s="58"/>
      <c r="U2498" s="58"/>
      <c r="V2498" s="58"/>
      <c r="W2498" s="58"/>
      <c r="X2498" s="58"/>
      <c r="Y2498" s="58"/>
      <c r="Z2498" s="58"/>
      <c r="AA2498" s="38"/>
      <c r="AB2498" s="38"/>
      <c r="AC2498" s="58"/>
      <c r="AD2498" s="58"/>
      <c r="AE2498" s="58"/>
      <c r="AF2498" s="58"/>
      <c r="AG2498" s="58"/>
      <c r="AH2498" s="58"/>
      <c r="AI2498" s="58"/>
      <c r="AJ2498" s="58"/>
      <c r="AK2498" s="58"/>
      <c r="AL2498" s="58"/>
      <c r="AM2498" s="58"/>
      <c r="AN2498" s="58"/>
      <c r="AO2498" s="58"/>
      <c r="AP2498" s="58"/>
      <c r="AQ2498" s="58"/>
      <c r="AR2498" s="58"/>
      <c r="AS2498" s="58"/>
      <c r="AT2498" s="58"/>
      <c r="AU2498" s="58"/>
      <c r="AV2498" s="58"/>
      <c r="AW2498" s="58"/>
    </row>
    <row r="2499" spans="2:49">
      <c r="B2499" s="58"/>
      <c r="C2499" s="58"/>
      <c r="D2499" s="58"/>
      <c r="E2499" s="58"/>
      <c r="F2499" s="58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  <c r="Q2499" s="58"/>
      <c r="R2499" s="58"/>
      <c r="S2499" s="58"/>
      <c r="T2499" s="58"/>
      <c r="U2499" s="58"/>
      <c r="V2499" s="58"/>
      <c r="W2499" s="58"/>
      <c r="X2499" s="58"/>
      <c r="Y2499" s="58"/>
      <c r="Z2499" s="58"/>
      <c r="AA2499" s="38"/>
      <c r="AB2499" s="38"/>
      <c r="AC2499" s="58"/>
      <c r="AD2499" s="58"/>
      <c r="AE2499" s="58"/>
      <c r="AF2499" s="58"/>
      <c r="AG2499" s="58"/>
      <c r="AH2499" s="58"/>
      <c r="AI2499" s="58"/>
      <c r="AJ2499" s="58"/>
      <c r="AK2499" s="58"/>
      <c r="AL2499" s="58"/>
      <c r="AM2499" s="58"/>
      <c r="AN2499" s="58"/>
      <c r="AO2499" s="58"/>
      <c r="AP2499" s="58"/>
      <c r="AQ2499" s="58"/>
      <c r="AR2499" s="58"/>
      <c r="AS2499" s="58"/>
      <c r="AT2499" s="58"/>
      <c r="AU2499" s="58"/>
      <c r="AV2499" s="58"/>
      <c r="AW2499" s="58"/>
    </row>
    <row r="2500" spans="2:49">
      <c r="B2500" s="58"/>
      <c r="C2500" s="58"/>
      <c r="D2500" s="58"/>
      <c r="E2500" s="58"/>
      <c r="F2500" s="58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  <c r="Q2500" s="58"/>
      <c r="R2500" s="58"/>
      <c r="S2500" s="58"/>
      <c r="T2500" s="58"/>
      <c r="U2500" s="58"/>
      <c r="V2500" s="58"/>
      <c r="W2500" s="58"/>
      <c r="X2500" s="58"/>
      <c r="Y2500" s="58"/>
      <c r="Z2500" s="58"/>
      <c r="AA2500" s="38"/>
      <c r="AB2500" s="38"/>
      <c r="AC2500" s="58"/>
      <c r="AD2500" s="58"/>
      <c r="AE2500" s="58"/>
      <c r="AF2500" s="58"/>
      <c r="AG2500" s="58"/>
      <c r="AH2500" s="58"/>
      <c r="AI2500" s="58"/>
      <c r="AJ2500" s="58"/>
      <c r="AK2500" s="58"/>
      <c r="AL2500" s="58"/>
      <c r="AM2500" s="58"/>
      <c r="AN2500" s="58"/>
      <c r="AO2500" s="58"/>
      <c r="AP2500" s="58"/>
      <c r="AQ2500" s="58"/>
      <c r="AR2500" s="58"/>
      <c r="AS2500" s="58"/>
      <c r="AT2500" s="58"/>
      <c r="AU2500" s="58"/>
      <c r="AV2500" s="58"/>
      <c r="AW2500" s="58"/>
    </row>
  </sheetData>
  <pageMargins left="0.7" right="0.7" top="0.75" bottom="0.75" header="0.3" footer="0.3"/>
  <customProperties>
    <customPr name="Programm_cenniki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AB200"/>
  <sheetViews>
    <sheetView workbookViewId="0">
      <selection sqref="A1:AB200"/>
    </sheetView>
  </sheetViews>
  <sheetFormatPr defaultRowHeight="12.75"/>
  <sheetData>
    <row r="1" spans="1:28">
      <c r="A1" s="38"/>
      <c r="B1" s="38"/>
      <c r="C1" s="38"/>
      <c r="D1" s="39" t="s">
        <v>321</v>
      </c>
      <c r="E1" s="38" t="s">
        <v>322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>
      <c r="A2" s="38"/>
      <c r="B2" s="38"/>
      <c r="C2" s="38"/>
      <c r="D2" s="39" t="s">
        <v>323</v>
      </c>
      <c r="E2" s="40">
        <v>2500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>
      <c r="A3" s="38"/>
      <c r="B3" s="38"/>
      <c r="C3" s="41"/>
      <c r="D3" s="42" t="s">
        <v>324</v>
      </c>
      <c r="E3" s="43">
        <f>COUNTA(price_shablon_1!D9:D2500)</f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>
      <c r="A4" s="38"/>
      <c r="B4" s="38"/>
      <c r="C4" s="44"/>
      <c r="D4" s="44"/>
      <c r="E4" s="45"/>
      <c r="F4" s="38"/>
      <c r="G4" s="38"/>
      <c r="H4" s="38"/>
      <c r="I4" s="38"/>
      <c r="J4" s="46" t="s">
        <v>325</v>
      </c>
      <c r="K4" s="38" t="s">
        <v>326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38"/>
      <c r="B5" s="38"/>
      <c r="C5" s="47"/>
      <c r="D5" s="48" t="s">
        <v>327</v>
      </c>
      <c r="E5" s="48" t="s">
        <v>328</v>
      </c>
      <c r="F5" s="42" t="s">
        <v>329</v>
      </c>
      <c r="G5" s="39" t="s">
        <v>330</v>
      </c>
      <c r="H5" s="38"/>
      <c r="I5" s="38"/>
      <c r="J5" s="46" t="s">
        <v>331</v>
      </c>
      <c r="K5" s="38" t="s">
        <v>332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>
      <c r="A6" s="38"/>
      <c r="B6" s="38" t="s">
        <v>333</v>
      </c>
      <c r="C6" s="49" t="s">
        <v>334</v>
      </c>
      <c r="D6" s="43">
        <f>MAX(price_shablon_1!AT9:AT2481)</f>
        <v>0</v>
      </c>
      <c r="E6" s="43">
        <f>COUNTA(price_shablon_1!AT9:AT2481)</f>
        <v>0</v>
      </c>
      <c r="F6" s="43">
        <f>MAX(D6,E3)</f>
        <v>0</v>
      </c>
      <c r="G6" s="50">
        <f>COLUMN(price_shablon_1!AT8)</f>
        <v>46</v>
      </c>
      <c r="H6" s="38"/>
      <c r="I6" s="38"/>
      <c r="J6" s="46" t="s">
        <v>335</v>
      </c>
      <c r="K6" s="38" t="s">
        <v>336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>
      <c r="A7" s="38"/>
      <c r="B7" s="38" t="s">
        <v>337</v>
      </c>
      <c r="C7" s="51" t="s">
        <v>338</v>
      </c>
      <c r="D7" s="43">
        <f>MAX(price_shablon_1!AR9:AR2481)</f>
        <v>0</v>
      </c>
      <c r="E7" s="43">
        <f>COUNTA(price_shablon_1!AR9:AR2481)</f>
        <v>0</v>
      </c>
      <c r="F7" s="43">
        <f>MAX(D7,E3)</f>
        <v>0</v>
      </c>
      <c r="G7" s="50">
        <f>COLUMN(price_shablon_1!AR8)</f>
        <v>44</v>
      </c>
      <c r="H7" s="38"/>
      <c r="I7" s="38"/>
      <c r="J7" s="46" t="s">
        <v>339</v>
      </c>
      <c r="K7" s="38" t="s">
        <v>340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>
      <c r="A8" s="38"/>
      <c r="B8" s="38" t="s">
        <v>341</v>
      </c>
      <c r="C8" s="49" t="s">
        <v>342</v>
      </c>
      <c r="D8" s="43">
        <f>MAX(price_shablon_1!AV9:AV2481)</f>
        <v>0</v>
      </c>
      <c r="E8" s="43">
        <f>COUNTA(price_shablon_1!AV9:AV2481)</f>
        <v>0</v>
      </c>
      <c r="F8" s="43">
        <f>MAX(D8,E3)</f>
        <v>0</v>
      </c>
      <c r="G8" s="50">
        <f>COLUMN(price_shablon_1!AV8)</f>
        <v>48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>
      <c r="A9" s="38"/>
      <c r="B9" s="38" t="s">
        <v>343</v>
      </c>
      <c r="C9" s="49" t="s">
        <v>344</v>
      </c>
      <c r="D9" s="43">
        <f>MAX(price_shablon_1!AP9:AP2481)</f>
        <v>79</v>
      </c>
      <c r="E9" s="43">
        <f>COUNTA(price_shablon_1!AP9:AP2481)</f>
        <v>79</v>
      </c>
      <c r="F9" s="43">
        <f>MAX(D9,E3)</f>
        <v>79</v>
      </c>
      <c r="G9" s="50">
        <f>COLUMN(price_shablon_1!AP8)</f>
        <v>42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>
      <c r="A10" s="38"/>
      <c r="B10" s="38"/>
      <c r="C10" s="39" t="s">
        <v>345</v>
      </c>
      <c r="D10" s="50" t="s">
        <v>346</v>
      </c>
      <c r="E10" s="50"/>
      <c r="F10" s="38"/>
      <c r="G10" s="38"/>
      <c r="H10" s="38"/>
      <c r="I10" s="38"/>
      <c r="J10" s="38"/>
      <c r="K10" s="38"/>
      <c r="L10" s="38"/>
      <c r="M10" s="38"/>
      <c r="N10" s="38"/>
      <c r="O10" s="40" t="s">
        <v>346</v>
      </c>
      <c r="P10" s="38" t="s">
        <v>346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8">
      <c r="A11" s="38"/>
      <c r="B11" s="38"/>
      <c r="C11" s="39" t="s">
        <v>347</v>
      </c>
      <c r="D11" s="52">
        <v>4</v>
      </c>
      <c r="E11" s="50"/>
      <c r="F11" s="38"/>
      <c r="G11" s="38"/>
      <c r="H11" s="38"/>
      <c r="I11" s="38"/>
      <c r="J11" s="38"/>
      <c r="K11" s="38"/>
      <c r="L11" s="38"/>
      <c r="M11" s="38"/>
      <c r="N11" s="38"/>
      <c r="O11" s="40">
        <v>4</v>
      </c>
      <c r="P11" s="38">
        <v>4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>
      <c r="A12" s="38"/>
      <c r="B12" s="38"/>
      <c r="C12" s="39" t="s">
        <v>348</v>
      </c>
      <c r="D12" s="52">
        <v>27</v>
      </c>
      <c r="E12" s="50"/>
      <c r="F12" s="38"/>
      <c r="G12" s="38"/>
      <c r="H12" s="38"/>
      <c r="I12" s="38"/>
      <c r="J12" s="38"/>
      <c r="K12" s="38"/>
      <c r="L12" s="38"/>
      <c r="M12" s="38"/>
      <c r="N12" s="38"/>
      <c r="O12" s="40">
        <v>27</v>
      </c>
      <c r="P12" s="38">
        <v>27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>
      <c r="A13" s="38"/>
      <c r="B13" s="38"/>
      <c r="C13" s="39" t="s">
        <v>349</v>
      </c>
      <c r="D13" s="52">
        <v>21</v>
      </c>
      <c r="E13" s="50"/>
      <c r="F13" s="38"/>
      <c r="G13" s="38"/>
      <c r="H13" s="38"/>
      <c r="I13" s="38"/>
      <c r="J13" s="38"/>
      <c r="K13" s="38"/>
      <c r="L13" s="38"/>
      <c r="M13" s="38"/>
      <c r="N13" s="38"/>
      <c r="O13" s="40">
        <v>21</v>
      </c>
      <c r="P13" s="38">
        <v>21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>
      <c r="A14" s="38"/>
      <c r="B14" s="38"/>
      <c r="C14" s="39" t="s">
        <v>350</v>
      </c>
      <c r="D14" s="52">
        <v>22</v>
      </c>
      <c r="E14" s="50"/>
      <c r="F14" s="38"/>
      <c r="G14" s="38"/>
      <c r="H14" s="38"/>
      <c r="I14" s="38"/>
      <c r="J14" s="38"/>
      <c r="K14" s="38"/>
      <c r="L14" s="38"/>
      <c r="M14" s="38"/>
      <c r="N14" s="38"/>
      <c r="O14" s="40">
        <v>22</v>
      </c>
      <c r="P14" s="38">
        <v>22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>
      <c r="A15" s="38"/>
      <c r="B15" s="38"/>
      <c r="C15" s="39" t="s">
        <v>351</v>
      </c>
      <c r="D15" s="52">
        <v>9</v>
      </c>
      <c r="E15" s="50"/>
      <c r="F15" s="38"/>
      <c r="G15" s="38"/>
      <c r="H15" s="38"/>
      <c r="I15" s="38"/>
      <c r="J15" s="38"/>
      <c r="K15" s="38"/>
      <c r="L15" s="38"/>
      <c r="M15" s="38"/>
      <c r="N15" s="38"/>
      <c r="O15" s="40">
        <v>9</v>
      </c>
      <c r="P15" s="38">
        <v>9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>
      <c r="A16" s="38"/>
      <c r="B16" s="38"/>
      <c r="C16" s="39" t="s">
        <v>352</v>
      </c>
      <c r="D16" s="52">
        <v>8</v>
      </c>
      <c r="E16" s="50"/>
      <c r="F16" s="38"/>
      <c r="G16" s="38"/>
      <c r="H16" s="38"/>
      <c r="I16" s="38"/>
      <c r="J16" s="38"/>
      <c r="K16" s="38"/>
      <c r="L16" s="38"/>
      <c r="M16" s="38"/>
      <c r="N16" s="38"/>
      <c r="O16" s="40">
        <v>8</v>
      </c>
      <c r="P16" s="38">
        <v>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>
      <c r="A17" s="38"/>
      <c r="B17" s="38"/>
      <c r="C17" s="39" t="s">
        <v>353</v>
      </c>
      <c r="D17" s="52">
        <v>20</v>
      </c>
      <c r="E17" s="50"/>
      <c r="F17" s="38"/>
      <c r="G17" s="38"/>
      <c r="H17" s="38"/>
      <c r="I17" s="38"/>
      <c r="J17" s="38"/>
      <c r="K17" s="38"/>
      <c r="L17" s="38"/>
      <c r="M17" s="38"/>
      <c r="N17" s="38"/>
      <c r="O17" s="40">
        <v>20</v>
      </c>
      <c r="P17" s="38">
        <v>20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>
      <c r="A18" s="38"/>
      <c r="B18" s="38"/>
      <c r="C18" s="39" t="s">
        <v>354</v>
      </c>
      <c r="D18" s="52">
        <v>2</v>
      </c>
      <c r="E18" s="50"/>
      <c r="F18" s="38"/>
      <c r="G18" s="38"/>
      <c r="H18" s="38"/>
      <c r="I18" s="38"/>
      <c r="J18" s="38"/>
      <c r="K18" s="38"/>
      <c r="L18" s="38"/>
      <c r="M18" s="38"/>
      <c r="N18" s="38"/>
      <c r="O18" s="40">
        <v>2</v>
      </c>
      <c r="P18" s="38">
        <v>2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>
      <c r="A19" s="38"/>
      <c r="B19" s="38"/>
      <c r="C19" s="39" t="s">
        <v>355</v>
      </c>
      <c r="D19" s="52">
        <v>40</v>
      </c>
      <c r="E19" s="38" t="s">
        <v>356</v>
      </c>
      <c r="F19" s="38"/>
      <c r="G19" s="38"/>
      <c r="H19" s="38"/>
      <c r="I19" s="38"/>
      <c r="J19" s="38"/>
      <c r="K19" s="38"/>
      <c r="L19" s="38"/>
      <c r="M19" s="38"/>
      <c r="N19" s="39" t="s">
        <v>357</v>
      </c>
      <c r="O19" s="40">
        <v>40</v>
      </c>
      <c r="P19" s="38">
        <v>40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>
      <c r="A20" s="38"/>
      <c r="B20" s="38"/>
      <c r="C20" s="38"/>
      <c r="D20" s="53" t="s">
        <v>358</v>
      </c>
      <c r="E20" s="54" t="s">
        <v>359</v>
      </c>
      <c r="F20" s="55" t="s">
        <v>360</v>
      </c>
      <c r="G20" s="55" t="s">
        <v>361</v>
      </c>
      <c r="H20" s="55" t="s">
        <v>362</v>
      </c>
      <c r="I20" s="55" t="s">
        <v>363</v>
      </c>
      <c r="J20" s="55" t="s">
        <v>363</v>
      </c>
      <c r="K20" s="55" t="s">
        <v>363</v>
      </c>
      <c r="L20" s="55" t="s">
        <v>363</v>
      </c>
      <c r="M20" s="55" t="s">
        <v>363</v>
      </c>
      <c r="N20" s="38"/>
      <c r="O20" s="56" t="s">
        <v>364</v>
      </c>
      <c r="P20" s="56" t="s">
        <v>326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>
      <c r="A21" s="38"/>
      <c r="B21" s="38"/>
      <c r="C21" s="39" t="s">
        <v>365</v>
      </c>
      <c r="D21" s="52"/>
      <c r="E21" s="58"/>
      <c r="F21" s="58"/>
      <c r="G21" s="58"/>
      <c r="H21" s="58"/>
      <c r="I21" s="58"/>
      <c r="J21" s="58"/>
      <c r="K21" s="58"/>
      <c r="L21" s="58"/>
      <c r="M21" s="38"/>
      <c r="N21" s="38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>
      <c r="A22" s="38"/>
      <c r="B22" s="38"/>
      <c r="C22" s="39" t="s">
        <v>366</v>
      </c>
      <c r="D22" s="52">
        <v>2</v>
      </c>
      <c r="E22" s="58">
        <v>1</v>
      </c>
      <c r="F22" s="58">
        <v>1</v>
      </c>
      <c r="G22" s="58">
        <v>1</v>
      </c>
      <c r="H22" s="58">
        <v>1</v>
      </c>
      <c r="I22" s="58"/>
      <c r="J22" s="58"/>
      <c r="K22" s="58"/>
      <c r="L22" s="58"/>
      <c r="M22" s="38"/>
      <c r="N22" s="38"/>
      <c r="O22" s="40">
        <v>2</v>
      </c>
      <c r="P22" s="38">
        <v>2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>
      <c r="A23" s="38"/>
      <c r="B23" s="38"/>
      <c r="C23" s="39" t="s">
        <v>367</v>
      </c>
      <c r="D23" s="52">
        <v>3</v>
      </c>
      <c r="E23" s="58"/>
      <c r="F23" s="58"/>
      <c r="G23" s="58">
        <v>1</v>
      </c>
      <c r="H23" s="58">
        <v>1</v>
      </c>
      <c r="I23" s="58"/>
      <c r="J23" s="58"/>
      <c r="K23" s="58"/>
      <c r="L23" s="58"/>
      <c r="M23" s="38"/>
      <c r="N23" s="38"/>
      <c r="O23" s="40">
        <v>3</v>
      </c>
      <c r="P23" s="38">
        <v>3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>
      <c r="A24" s="38"/>
      <c r="B24" s="38"/>
      <c r="C24" s="39" t="s">
        <v>368</v>
      </c>
      <c r="D24" s="52">
        <v>4</v>
      </c>
      <c r="E24" s="58">
        <v>1</v>
      </c>
      <c r="F24" s="58">
        <v>1</v>
      </c>
      <c r="G24" s="58">
        <v>1</v>
      </c>
      <c r="H24" s="58">
        <v>1</v>
      </c>
      <c r="I24" s="58"/>
      <c r="J24" s="58"/>
      <c r="K24" s="58"/>
      <c r="L24" s="58"/>
      <c r="M24" s="38"/>
      <c r="N24" s="38"/>
      <c r="O24" s="40">
        <v>4</v>
      </c>
      <c r="P24" s="38">
        <v>4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>
      <c r="A25" s="38"/>
      <c r="B25" s="38"/>
      <c r="C25" s="39" t="s">
        <v>369</v>
      </c>
      <c r="D25" s="52">
        <v>5</v>
      </c>
      <c r="E25" s="58"/>
      <c r="F25" s="58">
        <v>1</v>
      </c>
      <c r="G25" s="58">
        <v>1</v>
      </c>
      <c r="H25" s="58">
        <v>1</v>
      </c>
      <c r="I25" s="58"/>
      <c r="J25" s="58"/>
      <c r="K25" s="58"/>
      <c r="L25" s="58"/>
      <c r="M25" s="38"/>
      <c r="N25" s="38"/>
      <c r="O25" s="40">
        <v>5</v>
      </c>
      <c r="P25" s="38">
        <v>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>
      <c r="A26" s="38"/>
      <c r="B26" s="38"/>
      <c r="C26" s="39" t="s">
        <v>370</v>
      </c>
      <c r="D26" s="52">
        <v>6</v>
      </c>
      <c r="E26" s="58"/>
      <c r="F26" s="58"/>
      <c r="G26" s="58"/>
      <c r="H26" s="58">
        <v>1</v>
      </c>
      <c r="I26" s="58"/>
      <c r="J26" s="58"/>
      <c r="K26" s="58"/>
      <c r="L26" s="58"/>
      <c r="M26" s="38"/>
      <c r="N26" s="38"/>
      <c r="O26" s="40">
        <v>6</v>
      </c>
      <c r="P26" s="38">
        <v>6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>
      <c r="A27" s="38"/>
      <c r="B27" s="38"/>
      <c r="C27" s="39" t="s">
        <v>371</v>
      </c>
      <c r="D27" s="52">
        <v>8</v>
      </c>
      <c r="E27" s="58"/>
      <c r="F27" s="58"/>
      <c r="G27" s="58">
        <v>1</v>
      </c>
      <c r="H27" s="58">
        <v>1</v>
      </c>
      <c r="I27" s="58"/>
      <c r="J27" s="58"/>
      <c r="K27" s="58"/>
      <c r="L27" s="58"/>
      <c r="M27" s="38"/>
      <c r="N27" s="38"/>
      <c r="O27" s="40">
        <v>8</v>
      </c>
      <c r="P27" s="38">
        <v>8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>
      <c r="A28" s="38"/>
      <c r="B28" s="38"/>
      <c r="C28" s="39" t="s">
        <v>372</v>
      </c>
      <c r="D28" s="52">
        <v>9</v>
      </c>
      <c r="E28" s="58"/>
      <c r="F28" s="58"/>
      <c r="G28" s="58">
        <v>1</v>
      </c>
      <c r="H28" s="58">
        <v>1</v>
      </c>
      <c r="I28" s="58"/>
      <c r="J28" s="58"/>
      <c r="K28" s="58"/>
      <c r="L28" s="58"/>
      <c r="M28" s="38"/>
      <c r="N28" s="38"/>
      <c r="O28" s="40">
        <v>9</v>
      </c>
      <c r="P28" s="38">
        <v>9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>
      <c r="A29" s="38"/>
      <c r="B29" s="38"/>
      <c r="C29" s="39" t="s">
        <v>373</v>
      </c>
      <c r="D29" s="52">
        <v>10</v>
      </c>
      <c r="E29" s="58"/>
      <c r="F29" s="58">
        <v>1</v>
      </c>
      <c r="G29" s="58">
        <v>1</v>
      </c>
      <c r="H29" s="58"/>
      <c r="I29" s="58"/>
      <c r="J29" s="58"/>
      <c r="K29" s="58"/>
      <c r="L29" s="58"/>
      <c r="M29" s="38"/>
      <c r="N29" s="38"/>
      <c r="O29" s="40">
        <v>10</v>
      </c>
      <c r="P29" s="38">
        <v>10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>
      <c r="A30" s="38"/>
      <c r="B30" s="38"/>
      <c r="C30" s="39" t="s">
        <v>374</v>
      </c>
      <c r="D30" s="52">
        <v>11</v>
      </c>
      <c r="E30" s="58"/>
      <c r="F30" s="58"/>
      <c r="G30" s="58"/>
      <c r="H30" s="58"/>
      <c r="I30" s="58"/>
      <c r="J30" s="58"/>
      <c r="K30" s="58"/>
      <c r="L30" s="58"/>
      <c r="M30" s="38"/>
      <c r="N30" s="38"/>
      <c r="O30" s="40">
        <v>11</v>
      </c>
      <c r="P30" s="38">
        <v>11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>
      <c r="A31" s="38"/>
      <c r="B31" s="38"/>
      <c r="C31" s="39" t="s">
        <v>375</v>
      </c>
      <c r="D31" s="52">
        <v>12</v>
      </c>
      <c r="E31" s="58"/>
      <c r="F31" s="58"/>
      <c r="G31" s="58"/>
      <c r="H31" s="58"/>
      <c r="I31" s="58"/>
      <c r="J31" s="58"/>
      <c r="K31" s="58"/>
      <c r="L31" s="58"/>
      <c r="M31" s="38"/>
      <c r="N31" s="38"/>
      <c r="O31" s="40">
        <v>12</v>
      </c>
      <c r="P31" s="38">
        <v>12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>
      <c r="A32" s="38"/>
      <c r="B32" s="38"/>
      <c r="C32" s="39" t="s">
        <v>376</v>
      </c>
      <c r="D32" s="52">
        <v>13</v>
      </c>
      <c r="E32" s="58"/>
      <c r="F32" s="58"/>
      <c r="G32" s="58"/>
      <c r="H32" s="58"/>
      <c r="I32" s="58"/>
      <c r="J32" s="58"/>
      <c r="K32" s="58"/>
      <c r="L32" s="58"/>
      <c r="M32" s="38"/>
      <c r="N32" s="38"/>
      <c r="O32" s="40">
        <v>13</v>
      </c>
      <c r="P32" s="38">
        <v>13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>
      <c r="A33" s="38"/>
      <c r="B33" s="38"/>
      <c r="C33" s="39" t="s">
        <v>377</v>
      </c>
      <c r="D33" s="52">
        <v>17</v>
      </c>
      <c r="E33" s="58"/>
      <c r="F33" s="58">
        <v>1</v>
      </c>
      <c r="G33" s="58"/>
      <c r="H33" s="58"/>
      <c r="I33" s="58"/>
      <c r="J33" s="58"/>
      <c r="K33" s="58"/>
      <c r="L33" s="58"/>
      <c r="M33" s="38"/>
      <c r="N33" s="38"/>
      <c r="O33" s="40">
        <v>17</v>
      </c>
      <c r="P33" s="38">
        <v>17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>
      <c r="A34" s="38"/>
      <c r="B34" s="38"/>
      <c r="C34" s="39" t="s">
        <v>378</v>
      </c>
      <c r="D34" s="52">
        <v>18</v>
      </c>
      <c r="E34" s="58"/>
      <c r="F34" s="58">
        <v>1</v>
      </c>
      <c r="G34" s="58"/>
      <c r="H34" s="58"/>
      <c r="I34" s="58"/>
      <c r="J34" s="58"/>
      <c r="K34" s="58"/>
      <c r="L34" s="58"/>
      <c r="M34" s="38"/>
      <c r="N34" s="38"/>
      <c r="O34" s="40">
        <v>18</v>
      </c>
      <c r="P34" s="38">
        <v>18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>
      <c r="A35" s="38"/>
      <c r="B35" s="38"/>
      <c r="C35" s="39" t="s">
        <v>379</v>
      </c>
      <c r="D35" s="52">
        <v>19</v>
      </c>
      <c r="E35" s="58"/>
      <c r="F35" s="58">
        <v>1</v>
      </c>
      <c r="G35" s="58"/>
      <c r="H35" s="58"/>
      <c r="I35" s="58"/>
      <c r="J35" s="58"/>
      <c r="K35" s="58"/>
      <c r="L35" s="58"/>
      <c r="M35" s="38"/>
      <c r="N35" s="38"/>
      <c r="O35" s="40">
        <v>19</v>
      </c>
      <c r="P35" s="38">
        <v>19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>
      <c r="A36" s="38"/>
      <c r="B36" s="38"/>
      <c r="C36" s="39" t="s">
        <v>380</v>
      </c>
      <c r="D36" s="52">
        <v>20</v>
      </c>
      <c r="E36" s="58"/>
      <c r="F36" s="58"/>
      <c r="G36" s="58"/>
      <c r="H36" s="58"/>
      <c r="I36" s="58"/>
      <c r="J36" s="58"/>
      <c r="K36" s="58"/>
      <c r="L36" s="58"/>
      <c r="M36" s="38"/>
      <c r="N36" s="38"/>
      <c r="O36" s="40">
        <v>20</v>
      </c>
      <c r="P36" s="38">
        <v>20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>
      <c r="A37" s="38"/>
      <c r="B37" s="38"/>
      <c r="C37" s="39" t="s">
        <v>381</v>
      </c>
      <c r="D37" s="52">
        <v>21</v>
      </c>
      <c r="E37" s="58"/>
      <c r="F37" s="58">
        <v>1</v>
      </c>
      <c r="G37" s="58">
        <v>1</v>
      </c>
      <c r="H37" s="58">
        <v>1</v>
      </c>
      <c r="I37" s="58"/>
      <c r="J37" s="58"/>
      <c r="K37" s="58"/>
      <c r="L37" s="58"/>
      <c r="M37" s="38"/>
      <c r="N37" s="38"/>
      <c r="O37" s="40">
        <v>21</v>
      </c>
      <c r="P37" s="38">
        <v>21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>
      <c r="A38" s="38"/>
      <c r="B38" s="38"/>
      <c r="C38" s="39" t="s">
        <v>382</v>
      </c>
      <c r="D38" s="52">
        <v>22</v>
      </c>
      <c r="E38" s="58"/>
      <c r="F38" s="58">
        <v>1</v>
      </c>
      <c r="G38" s="58">
        <v>1</v>
      </c>
      <c r="H38" s="58">
        <v>1</v>
      </c>
      <c r="I38" s="58"/>
      <c r="J38" s="58"/>
      <c r="K38" s="58"/>
      <c r="L38" s="58"/>
      <c r="M38" s="38"/>
      <c r="N38" s="38"/>
      <c r="O38" s="40">
        <v>22</v>
      </c>
      <c r="P38" s="38">
        <v>22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>
      <c r="A39" s="38"/>
      <c r="B39" s="38"/>
      <c r="C39" s="39" t="s">
        <v>383</v>
      </c>
      <c r="D39" s="52">
        <v>23</v>
      </c>
      <c r="E39" s="58"/>
      <c r="F39" s="58"/>
      <c r="G39" s="58">
        <v>1</v>
      </c>
      <c r="H39" s="58">
        <v>1</v>
      </c>
      <c r="I39" s="58"/>
      <c r="J39" s="58"/>
      <c r="K39" s="58"/>
      <c r="L39" s="58"/>
      <c r="M39" s="38"/>
      <c r="N39" s="38"/>
      <c r="O39" s="40">
        <v>23</v>
      </c>
      <c r="P39" s="38">
        <v>23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>
      <c r="A40" s="38"/>
      <c r="B40" s="38"/>
      <c r="C40" s="39" t="s">
        <v>384</v>
      </c>
      <c r="D40" s="52">
        <v>24</v>
      </c>
      <c r="E40" s="58">
        <v>1</v>
      </c>
      <c r="F40" s="58"/>
      <c r="G40" s="58"/>
      <c r="H40" s="58">
        <v>1</v>
      </c>
      <c r="I40" s="58"/>
      <c r="J40" s="58"/>
      <c r="K40" s="58"/>
      <c r="L40" s="58"/>
      <c r="M40" s="38"/>
      <c r="N40" s="38"/>
      <c r="O40" s="40">
        <v>24</v>
      </c>
      <c r="P40" s="38">
        <v>24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28">
      <c r="A41" s="38"/>
      <c r="B41" s="38"/>
      <c r="C41" s="39" t="s">
        <v>385</v>
      </c>
      <c r="D41" s="52">
        <v>25</v>
      </c>
      <c r="E41" s="58"/>
      <c r="F41" s="58"/>
      <c r="G41" s="58"/>
      <c r="H41" s="58">
        <v>1</v>
      </c>
      <c r="I41" s="58"/>
      <c r="J41" s="58"/>
      <c r="K41" s="58"/>
      <c r="L41" s="58"/>
      <c r="M41" s="38"/>
      <c r="N41" s="38"/>
      <c r="O41" s="40">
        <v>25</v>
      </c>
      <c r="P41" s="38">
        <v>25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>
      <c r="A42" s="38"/>
      <c r="B42" s="38"/>
      <c r="C42" s="39" t="s">
        <v>386</v>
      </c>
      <c r="D42" s="52">
        <v>26</v>
      </c>
      <c r="E42" s="58"/>
      <c r="F42" s="58"/>
      <c r="G42" s="58"/>
      <c r="H42" s="58">
        <v>1</v>
      </c>
      <c r="I42" s="58"/>
      <c r="J42" s="58"/>
      <c r="K42" s="58"/>
      <c r="L42" s="58"/>
      <c r="M42" s="38"/>
      <c r="N42" s="38"/>
      <c r="O42" s="40">
        <v>26</v>
      </c>
      <c r="P42" s="38">
        <v>26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>
      <c r="A43" s="38"/>
      <c r="B43" s="38"/>
      <c r="C43" s="39" t="s">
        <v>387</v>
      </c>
      <c r="D43" s="52">
        <v>27</v>
      </c>
      <c r="E43" s="58">
        <v>1</v>
      </c>
      <c r="F43" s="58">
        <v>1</v>
      </c>
      <c r="G43" s="58">
        <v>1</v>
      </c>
      <c r="H43" s="58">
        <v>1</v>
      </c>
      <c r="I43" s="58"/>
      <c r="J43" s="58"/>
      <c r="K43" s="58"/>
      <c r="L43" s="58"/>
      <c r="M43" s="38"/>
      <c r="N43" s="38"/>
      <c r="O43" s="40">
        <v>27</v>
      </c>
      <c r="P43" s="38">
        <v>27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>
      <c r="A44" s="38"/>
      <c r="B44" s="38"/>
      <c r="C44" s="39" t="s">
        <v>388</v>
      </c>
      <c r="D44" s="52">
        <v>28</v>
      </c>
      <c r="E44" s="58">
        <v>1</v>
      </c>
      <c r="F44" s="58"/>
      <c r="G44" s="58"/>
      <c r="H44" s="58">
        <v>1</v>
      </c>
      <c r="I44" s="58"/>
      <c r="J44" s="38"/>
      <c r="K44" s="38"/>
      <c r="L44" s="38"/>
      <c r="M44" s="38"/>
      <c r="N44" s="38"/>
      <c r="O44" s="40">
        <v>28</v>
      </c>
      <c r="P44" s="38">
        <v>28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>
      <c r="A45" s="38"/>
      <c r="B45" s="38"/>
      <c r="C45" s="39"/>
      <c r="D45" s="52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28">
      <c r="A46" s="38"/>
      <c r="B46" s="38"/>
      <c r="C46" s="39" t="s">
        <v>389</v>
      </c>
      <c r="D46" s="52">
        <v>30</v>
      </c>
      <c r="E46" s="38"/>
      <c r="F46" s="38"/>
      <c r="G46" s="50">
        <v>1</v>
      </c>
      <c r="H46" s="38"/>
      <c r="I46" s="38"/>
      <c r="J46" s="38"/>
      <c r="K46" s="38"/>
      <c r="L46" s="38"/>
      <c r="M46" s="38"/>
      <c r="N46" s="38"/>
      <c r="O46" s="40">
        <v>30</v>
      </c>
      <c r="P46" s="38">
        <v>30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>
      <c r="A47" s="38"/>
      <c r="B47" s="38"/>
      <c r="C47" s="39" t="s">
        <v>390</v>
      </c>
      <c r="D47" s="52">
        <v>33</v>
      </c>
      <c r="E47" s="38"/>
      <c r="F47" s="38"/>
      <c r="G47" s="50">
        <v>1</v>
      </c>
      <c r="H47" s="38"/>
      <c r="I47" s="38"/>
      <c r="J47" s="38"/>
      <c r="K47" s="38"/>
      <c r="L47" s="38"/>
      <c r="M47" s="38"/>
      <c r="N47" s="38"/>
      <c r="O47" s="40">
        <v>33</v>
      </c>
      <c r="P47" s="38">
        <v>33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>
      <c r="A48" s="38"/>
      <c r="B48" s="38"/>
      <c r="C48" s="39" t="s">
        <v>391</v>
      </c>
      <c r="D48" s="52">
        <v>40</v>
      </c>
      <c r="E48" s="38"/>
      <c r="F48" s="38"/>
      <c r="G48" s="50">
        <v>1</v>
      </c>
      <c r="H48" s="38"/>
      <c r="I48" s="38"/>
      <c r="J48" s="38"/>
      <c r="K48" s="38"/>
      <c r="L48" s="38"/>
      <c r="M48" s="38"/>
      <c r="N48" s="38"/>
      <c r="O48" s="40">
        <v>40</v>
      </c>
      <c r="P48" s="38">
        <v>40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>
      <c r="A49" s="38"/>
      <c r="B49" s="38"/>
      <c r="C49" s="39" t="s">
        <v>392</v>
      </c>
      <c r="D49" s="52">
        <v>32</v>
      </c>
      <c r="E49" s="38"/>
      <c r="F49" s="38"/>
      <c r="G49" s="50">
        <v>1</v>
      </c>
      <c r="H49" s="38"/>
      <c r="I49" s="38"/>
      <c r="J49" s="38"/>
      <c r="K49" s="38"/>
      <c r="L49" s="38"/>
      <c r="M49" s="38"/>
      <c r="N49" s="38"/>
      <c r="O49" s="40">
        <v>32</v>
      </c>
      <c r="P49" s="38">
        <v>32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>
      <c r="A50" s="38"/>
      <c r="B50" s="38"/>
      <c r="C50" s="39" t="s">
        <v>393</v>
      </c>
      <c r="D50" s="52">
        <v>31</v>
      </c>
      <c r="E50" s="38"/>
      <c r="F50" s="38"/>
      <c r="G50" s="50">
        <v>1</v>
      </c>
      <c r="H50" s="38"/>
      <c r="I50" s="38"/>
      <c r="J50" s="38"/>
      <c r="K50" s="38"/>
      <c r="L50" s="38"/>
      <c r="M50" s="38"/>
      <c r="N50" s="38"/>
      <c r="O50" s="40">
        <v>31</v>
      </c>
      <c r="P50" s="38">
        <v>31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>
      <c r="A51" s="38"/>
      <c r="B51" s="38"/>
      <c r="C51" s="39" t="s">
        <v>394</v>
      </c>
      <c r="D51" s="52">
        <v>35</v>
      </c>
      <c r="E51" s="52"/>
      <c r="F51" s="38"/>
      <c r="G51" s="50">
        <v>1</v>
      </c>
      <c r="H51" s="38"/>
      <c r="I51" s="38"/>
      <c r="J51" s="38"/>
      <c r="K51" s="38"/>
      <c r="L51" s="38"/>
      <c r="M51" s="38"/>
      <c r="N51" s="38"/>
      <c r="O51" s="40">
        <v>35</v>
      </c>
      <c r="P51" s="38">
        <v>35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>
      <c r="A52" s="38"/>
      <c r="B52" s="38"/>
      <c r="C52" s="39" t="s">
        <v>395</v>
      </c>
      <c r="D52" s="52">
        <v>36</v>
      </c>
      <c r="E52" s="38"/>
      <c r="F52" s="38"/>
      <c r="G52" s="50">
        <v>1</v>
      </c>
      <c r="H52" s="38"/>
      <c r="I52" s="38"/>
      <c r="J52" s="38"/>
      <c r="K52" s="38"/>
      <c r="L52" s="38"/>
      <c r="M52" s="38"/>
      <c r="N52" s="38"/>
      <c r="O52" s="40">
        <v>36</v>
      </c>
      <c r="P52" s="38">
        <v>36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>
      <c r="A53" s="38"/>
      <c r="B53" s="38"/>
      <c r="C53" s="39" t="s">
        <v>396</v>
      </c>
      <c r="D53" s="52">
        <v>34</v>
      </c>
      <c r="E53" s="38"/>
      <c r="F53" s="38"/>
      <c r="G53" s="50">
        <v>1</v>
      </c>
      <c r="H53" s="38"/>
      <c r="I53" s="38"/>
      <c r="J53" s="38"/>
      <c r="K53" s="38"/>
      <c r="L53" s="38"/>
      <c r="M53" s="38"/>
      <c r="N53" s="38"/>
      <c r="O53" s="40">
        <v>34</v>
      </c>
      <c r="P53" s="38">
        <v>34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>
      <c r="A54" s="38"/>
      <c r="B54" s="38"/>
      <c r="C54" s="39" t="s">
        <v>397</v>
      </c>
      <c r="D54" s="52">
        <v>37</v>
      </c>
      <c r="E54" s="52"/>
      <c r="F54" s="38"/>
      <c r="G54" s="50">
        <v>1</v>
      </c>
      <c r="H54" s="38"/>
      <c r="I54" s="38"/>
      <c r="J54" s="38"/>
      <c r="K54" s="38"/>
      <c r="L54" s="38"/>
      <c r="M54" s="38"/>
      <c r="N54" s="38"/>
      <c r="O54" s="40">
        <v>37</v>
      </c>
      <c r="P54" s="38">
        <v>37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>
      <c r="A55" s="38"/>
      <c r="B55" s="38"/>
      <c r="C55" s="39" t="s">
        <v>398</v>
      </c>
      <c r="D55" s="52">
        <v>30</v>
      </c>
      <c r="E55" s="52"/>
      <c r="F55" s="38"/>
      <c r="G55" s="50">
        <v>1</v>
      </c>
      <c r="H55" s="38"/>
      <c r="I55" s="38"/>
      <c r="J55" s="38"/>
      <c r="K55" s="38"/>
      <c r="L55" s="38"/>
      <c r="M55" s="38"/>
      <c r="N55" s="38"/>
      <c r="O55" s="40">
        <v>30</v>
      </c>
      <c r="P55" s="38">
        <v>30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>
      <c r="A56" s="38"/>
      <c r="B56" s="38"/>
      <c r="C56" s="39" t="s">
        <v>399</v>
      </c>
      <c r="D56" s="52">
        <v>38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0">
        <v>38</v>
      </c>
      <c r="P56" s="38">
        <v>38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>
      <c r="A57" s="38"/>
      <c r="B57" s="38"/>
      <c r="C57" s="38"/>
      <c r="D57" s="52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0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:28">
      <c r="A58" s="38"/>
      <c r="B58" s="38"/>
      <c r="C58" s="39" t="s">
        <v>400</v>
      </c>
      <c r="D58" s="52">
        <v>6</v>
      </c>
      <c r="E58" s="38"/>
      <c r="F58" s="58"/>
      <c r="G58" s="38"/>
      <c r="H58" s="38"/>
      <c r="I58" s="38"/>
      <c r="J58" s="38"/>
      <c r="K58" s="38"/>
      <c r="L58" s="38"/>
      <c r="M58" s="38"/>
      <c r="N58" s="38"/>
      <c r="O58" s="40">
        <v>6</v>
      </c>
      <c r="P58" s="38">
        <v>6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:28">
      <c r="A59" s="38"/>
      <c r="B59" s="38"/>
      <c r="C59" s="39" t="s">
        <v>401</v>
      </c>
      <c r="D59" s="52">
        <v>7</v>
      </c>
      <c r="E59" s="38"/>
      <c r="F59" s="58"/>
      <c r="G59" s="38"/>
      <c r="H59" s="38"/>
      <c r="I59" s="38"/>
      <c r="J59" s="38"/>
      <c r="K59" s="38"/>
      <c r="L59" s="38"/>
      <c r="M59" s="38"/>
      <c r="N59" s="38"/>
      <c r="O59" s="40">
        <v>7</v>
      </c>
      <c r="P59" s="38">
        <v>7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1:28">
      <c r="A60" s="38"/>
      <c r="B60" s="38"/>
      <c r="C60" s="38"/>
      <c r="D60" s="5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0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1:28">
      <c r="A61" s="38"/>
      <c r="B61" s="38"/>
      <c r="C61" s="39" t="s">
        <v>402</v>
      </c>
      <c r="D61" s="52">
        <v>39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0">
        <v>39</v>
      </c>
      <c r="P61" s="38">
        <v>39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1:28">
      <c r="A62" s="38"/>
      <c r="B62" s="38"/>
      <c r="C62" s="38"/>
      <c r="D62" s="52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0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:28">
      <c r="A63" s="38"/>
      <c r="B63" s="38"/>
      <c r="C63" s="38" t="s">
        <v>403</v>
      </c>
      <c r="D63" s="52">
        <v>14</v>
      </c>
      <c r="E63" s="38"/>
      <c r="F63" s="50">
        <v>1</v>
      </c>
      <c r="G63" s="38"/>
      <c r="H63" s="38"/>
      <c r="I63" s="38"/>
      <c r="J63" s="38"/>
      <c r="K63" s="38"/>
      <c r="L63" s="38"/>
      <c r="M63" s="38"/>
      <c r="N63" s="38"/>
      <c r="O63" s="40">
        <v>14</v>
      </c>
      <c r="P63" s="38">
        <v>14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1:28">
      <c r="A64" s="38"/>
      <c r="B64" s="38"/>
      <c r="C64" s="38" t="s">
        <v>404</v>
      </c>
      <c r="D64" s="52">
        <v>15</v>
      </c>
      <c r="E64" s="38"/>
      <c r="F64" s="50">
        <v>1</v>
      </c>
      <c r="G64" s="38"/>
      <c r="H64" s="38"/>
      <c r="I64" s="38"/>
      <c r="J64" s="38"/>
      <c r="K64" s="38"/>
      <c r="L64" s="38"/>
      <c r="M64" s="38"/>
      <c r="N64" s="38"/>
      <c r="O64" s="40">
        <v>15</v>
      </c>
      <c r="P64" s="38">
        <v>15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:28">
      <c r="A65" s="38"/>
      <c r="B65" s="38"/>
      <c r="C65" s="38" t="s">
        <v>405</v>
      </c>
      <c r="D65" s="52">
        <v>16</v>
      </c>
      <c r="E65" s="38"/>
      <c r="F65" s="50">
        <v>1</v>
      </c>
      <c r="G65" s="38"/>
      <c r="H65" s="38"/>
      <c r="I65" s="38"/>
      <c r="J65" s="38"/>
      <c r="K65" s="38"/>
      <c r="L65" s="38"/>
      <c r="M65" s="38"/>
      <c r="N65" s="38"/>
      <c r="O65" s="40">
        <v>16</v>
      </c>
      <c r="P65" s="38">
        <v>16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>
      <c r="A66" s="38"/>
      <c r="B66" s="38"/>
      <c r="C66" s="38"/>
      <c r="D66" s="52"/>
      <c r="E66" s="38"/>
      <c r="F66" s="50"/>
      <c r="G66" s="38"/>
      <c r="H66" s="38"/>
      <c r="I66" s="38"/>
      <c r="J66" s="38"/>
      <c r="K66" s="38"/>
      <c r="L66" s="38"/>
      <c r="M66" s="38"/>
      <c r="N66" s="38"/>
      <c r="O66" s="40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>
      <c r="A67" s="38"/>
      <c r="B67" s="38"/>
      <c r="C67" s="38"/>
      <c r="D67" s="57" t="s">
        <v>406</v>
      </c>
      <c r="E67" s="57"/>
      <c r="F67" s="57"/>
      <c r="G67" s="57"/>
      <c r="H67" s="38"/>
      <c r="I67" s="38"/>
      <c r="J67" s="38"/>
      <c r="K67" s="38"/>
      <c r="L67" s="38"/>
      <c r="M67" s="38"/>
      <c r="N67" s="38"/>
      <c r="O67" s="40"/>
      <c r="P67" s="38" t="s">
        <v>406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>
      <c r="A68" s="38"/>
      <c r="B68" s="38"/>
      <c r="C68" s="38" t="s">
        <v>407</v>
      </c>
      <c r="D68" s="52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0" t="s">
        <v>408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>
      <c r="A69" s="38"/>
      <c r="B69" s="38"/>
      <c r="C69" s="38" t="s">
        <v>409</v>
      </c>
      <c r="D69" s="52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0">
        <v>62</v>
      </c>
      <c r="P69" s="38">
        <v>4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8">
      <c r="A70" s="38"/>
      <c r="B70" s="38"/>
      <c r="C70" s="38" t="s">
        <v>410</v>
      </c>
      <c r="D70" s="52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0">
        <v>97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>
      <c r="A71" s="38"/>
      <c r="B71" s="38"/>
      <c r="C71" s="38" t="s">
        <v>411</v>
      </c>
      <c r="D71" s="5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0">
        <v>49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>
      <c r="A72" s="38"/>
      <c r="B72" s="38"/>
      <c r="C72" s="38" t="s">
        <v>412</v>
      </c>
      <c r="D72" s="52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0">
        <v>86</v>
      </c>
      <c r="P72" s="38">
        <v>5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:28">
      <c r="A73" s="38"/>
      <c r="B73" s="38"/>
      <c r="C73" s="38" t="s">
        <v>413</v>
      </c>
      <c r="D73" s="52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0">
        <v>97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>
      <c r="A74" s="38"/>
      <c r="B74" s="38"/>
      <c r="C74" s="38" t="s">
        <v>414</v>
      </c>
      <c r="D74" s="52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0">
        <v>27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>
      <c r="A75" s="38"/>
      <c r="B75" s="38"/>
      <c r="C75" s="38" t="s">
        <v>404</v>
      </c>
      <c r="D75" s="52">
        <v>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0">
        <v>1</v>
      </c>
      <c r="P75" s="38">
        <v>1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8">
      <c r="A76" s="38"/>
      <c r="B76" s="38"/>
      <c r="C76" s="59" t="s">
        <v>405</v>
      </c>
      <c r="D76" s="52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0">
        <v>49</v>
      </c>
      <c r="P76" s="38">
        <v>2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8">
      <c r="A77" s="38"/>
      <c r="B77" s="38"/>
      <c r="C77" s="59" t="s">
        <v>377</v>
      </c>
      <c r="D77" s="52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0">
        <v>27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</row>
    <row r="78" spans="1:28">
      <c r="A78" s="38"/>
      <c r="B78" s="38"/>
      <c r="C78" s="59" t="s">
        <v>378</v>
      </c>
      <c r="D78" s="52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0">
        <v>28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1:28">
      <c r="A79" s="38"/>
      <c r="B79" s="38"/>
      <c r="C79" s="59" t="s">
        <v>379</v>
      </c>
      <c r="D79" s="52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0">
        <v>28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28">
      <c r="A80" s="38"/>
      <c r="B80" s="38"/>
      <c r="C80" s="59" t="s">
        <v>415</v>
      </c>
      <c r="D80" s="52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0">
        <v>41</v>
      </c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1:28">
      <c r="A81" s="38"/>
      <c r="B81" s="38"/>
      <c r="C81" s="60" t="s">
        <v>416</v>
      </c>
      <c r="D81" s="52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0">
        <v>98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1:28">
      <c r="A82" s="38"/>
      <c r="B82" s="38"/>
      <c r="C82" s="38" t="s">
        <v>417</v>
      </c>
      <c r="D82" s="52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0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1:28">
      <c r="A83" s="38"/>
      <c r="B83" s="38"/>
      <c r="C83" s="38" t="s">
        <v>418</v>
      </c>
      <c r="D83" s="5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0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spans="1:28">
      <c r="A84" s="38"/>
      <c r="B84" s="38"/>
      <c r="C84" s="38" t="s">
        <v>419</v>
      </c>
      <c r="D84" s="52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0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1:28">
      <c r="A85" s="37"/>
      <c r="B85" s="37"/>
      <c r="C85" s="37"/>
      <c r="D85" s="6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62"/>
      <c r="P85" s="37" t="s">
        <v>620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>
      <c r="A86" s="38"/>
      <c r="B86" s="38"/>
      <c r="C86" s="38"/>
      <c r="D86" s="52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0" t="s">
        <v>159</v>
      </c>
      <c r="P86" s="39" t="s">
        <v>159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</row>
    <row r="87" spans="1:28">
      <c r="A87" s="38"/>
      <c r="B87" s="38"/>
      <c r="C87" s="38"/>
      <c r="D87" s="52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0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</row>
    <row r="88" spans="1:28">
      <c r="A88" s="38"/>
      <c r="B88" s="38"/>
      <c r="C88" s="38"/>
      <c r="D88" s="52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0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1:28">
      <c r="A89" s="38"/>
      <c r="B89" s="38"/>
      <c r="C89" s="38"/>
      <c r="D89" s="52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0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1:28">
      <c r="A90" s="38"/>
      <c r="B90" s="38"/>
      <c r="C90" s="38"/>
      <c r="D90" s="52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0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1:28">
      <c r="A91" s="38"/>
      <c r="B91" s="38"/>
      <c r="C91" s="38"/>
      <c r="D91" s="52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0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</row>
    <row r="92" spans="1:28">
      <c r="A92" s="38"/>
      <c r="B92" s="38"/>
      <c r="C92" s="38"/>
      <c r="D92" s="52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0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</row>
    <row r="93" spans="1:28">
      <c r="A93" s="38"/>
      <c r="B93" s="38"/>
      <c r="C93" s="38"/>
      <c r="D93" s="52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0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</row>
    <row r="94" spans="1:28">
      <c r="A94" s="38"/>
      <c r="B94" s="38"/>
      <c r="C94" s="38"/>
      <c r="D94" s="52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0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</row>
    <row r="95" spans="1:28">
      <c r="A95" s="38"/>
      <c r="B95" s="38"/>
      <c r="C95" s="38"/>
      <c r="D95" s="52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0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</row>
    <row r="96" spans="1:28">
      <c r="A96" s="38"/>
      <c r="B96" s="38"/>
      <c r="C96" s="38"/>
      <c r="D96" s="52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0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</row>
    <row r="97" spans="1:28">
      <c r="A97" s="38"/>
      <c r="B97" s="38"/>
      <c r="C97" s="38"/>
      <c r="D97" s="5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0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</row>
    <row r="98" spans="1:28">
      <c r="A98" s="38"/>
      <c r="B98" s="38"/>
      <c r="C98" s="38"/>
      <c r="D98" s="52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</row>
    <row r="99" spans="1:28">
      <c r="A99" s="63"/>
      <c r="B99" s="63"/>
      <c r="C99" s="63"/>
      <c r="D99" s="64"/>
      <c r="E99" s="63"/>
      <c r="F99" s="63"/>
      <c r="G99" s="63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</row>
    <row r="100" spans="1:28">
      <c r="A100" s="38"/>
      <c r="B100" s="38"/>
      <c r="C100" s="38"/>
      <c r="D100" s="52"/>
      <c r="E100" s="65"/>
      <c r="F100" s="65"/>
      <c r="G100" s="66" t="s">
        <v>420</v>
      </c>
      <c r="H100" s="38"/>
      <c r="I100" s="38"/>
      <c r="J100" s="46" t="s">
        <v>421</v>
      </c>
      <c r="K100" s="46" t="s">
        <v>422</v>
      </c>
      <c r="L100" s="46" t="s">
        <v>423</v>
      </c>
      <c r="M100" s="46" t="s">
        <v>424</v>
      </c>
      <c r="N100" s="38"/>
      <c r="O100" s="46" t="s">
        <v>425</v>
      </c>
      <c r="P100" s="46" t="s">
        <v>422</v>
      </c>
      <c r="Q100" s="38"/>
      <c r="R100" s="46" t="s">
        <v>426</v>
      </c>
      <c r="S100" s="46" t="s">
        <v>422</v>
      </c>
      <c r="T100" s="38"/>
      <c r="U100" s="38"/>
      <c r="V100" s="38"/>
      <c r="W100" s="38"/>
      <c r="X100" s="38"/>
      <c r="Y100" s="38"/>
      <c r="Z100" s="38"/>
      <c r="AA100" s="38"/>
      <c r="AB100" s="38"/>
    </row>
    <row r="101" spans="1:28">
      <c r="A101" s="38"/>
      <c r="B101" s="38"/>
      <c r="C101" s="39" t="s">
        <v>427</v>
      </c>
      <c r="D101" s="52">
        <v>1</v>
      </c>
      <c r="E101" s="52">
        <v>10</v>
      </c>
      <c r="F101" s="67"/>
      <c r="G101" s="68"/>
      <c r="H101" s="38"/>
      <c r="I101" s="38"/>
      <c r="J101" s="69" t="s">
        <v>428</v>
      </c>
      <c r="K101" s="70"/>
      <c r="L101" s="70">
        <v>1</v>
      </c>
      <c r="M101" s="70"/>
      <c r="N101" s="38"/>
      <c r="O101" s="69" t="s">
        <v>429</v>
      </c>
      <c r="P101" s="70"/>
      <c r="Q101" s="38"/>
      <c r="R101" s="69" t="s">
        <v>430</v>
      </c>
      <c r="S101" s="69" t="s">
        <v>431</v>
      </c>
      <c r="T101" s="38"/>
      <c r="U101" s="38"/>
      <c r="V101" s="38"/>
      <c r="W101" s="38"/>
      <c r="X101" s="38"/>
      <c r="Y101" s="38"/>
      <c r="Z101" s="38"/>
      <c r="AA101" s="38"/>
      <c r="AB101" s="38"/>
    </row>
    <row r="102" spans="1:28">
      <c r="A102" s="38"/>
      <c r="B102" s="38"/>
      <c r="C102" s="39" t="s">
        <v>432</v>
      </c>
      <c r="D102" s="52">
        <v>2</v>
      </c>
      <c r="E102" s="52">
        <v>10</v>
      </c>
      <c r="F102" s="67">
        <v>3</v>
      </c>
      <c r="G102" s="68"/>
      <c r="H102" s="38"/>
      <c r="I102" s="38"/>
      <c r="J102" s="69" t="s">
        <v>433</v>
      </c>
      <c r="K102" s="70"/>
      <c r="L102" s="70">
        <v>2</v>
      </c>
      <c r="M102" s="70"/>
      <c r="N102" s="38"/>
      <c r="O102" s="69" t="s">
        <v>434</v>
      </c>
      <c r="P102" s="70"/>
      <c r="Q102" s="38"/>
      <c r="R102" s="69" t="s">
        <v>435</v>
      </c>
      <c r="S102" s="69"/>
      <c r="T102" s="38"/>
      <c r="U102" s="38"/>
      <c r="V102" s="38"/>
      <c r="W102" s="38"/>
      <c r="X102" s="38"/>
      <c r="Y102" s="38"/>
      <c r="Z102" s="38"/>
      <c r="AA102" s="38"/>
      <c r="AB102" s="38"/>
    </row>
    <row r="103" spans="1:28">
      <c r="A103" s="38"/>
      <c r="B103" s="38"/>
      <c r="C103" s="39" t="s">
        <v>436</v>
      </c>
      <c r="D103" s="52">
        <v>3</v>
      </c>
      <c r="E103" s="52">
        <v>5</v>
      </c>
      <c r="F103" s="67">
        <v>10</v>
      </c>
      <c r="G103" s="68">
        <v>34</v>
      </c>
      <c r="H103" s="38"/>
      <c r="I103" s="38"/>
      <c r="J103" s="69" t="s">
        <v>437</v>
      </c>
      <c r="K103" s="70"/>
      <c r="L103" s="70">
        <v>3</v>
      </c>
      <c r="M103" s="70"/>
      <c r="N103" s="38"/>
      <c r="O103" s="69" t="s">
        <v>438</v>
      </c>
      <c r="P103" s="70"/>
      <c r="Q103" s="38"/>
      <c r="R103" s="69" t="s">
        <v>439</v>
      </c>
      <c r="S103" s="69"/>
      <c r="T103" s="38"/>
      <c r="U103" s="38"/>
      <c r="V103" s="38"/>
      <c r="W103" s="38"/>
      <c r="X103" s="38"/>
      <c r="Y103" s="38"/>
      <c r="Z103" s="38"/>
      <c r="AA103" s="38"/>
      <c r="AB103" s="38"/>
    </row>
    <row r="104" spans="1:28">
      <c r="A104" s="38"/>
      <c r="B104" s="38"/>
      <c r="C104" s="39" t="s">
        <v>440</v>
      </c>
      <c r="D104" s="52">
        <v>4</v>
      </c>
      <c r="E104" s="52">
        <v>33</v>
      </c>
      <c r="F104" s="67"/>
      <c r="G104" s="68"/>
      <c r="H104" s="38"/>
      <c r="I104" s="38"/>
      <c r="J104" s="69" t="s">
        <v>441</v>
      </c>
      <c r="K104" s="70"/>
      <c r="L104" s="70">
        <v>4</v>
      </c>
      <c r="M104" s="70"/>
      <c r="N104" s="38"/>
      <c r="O104" s="69" t="s">
        <v>442</v>
      </c>
      <c r="P104" s="70"/>
      <c r="Q104" s="38"/>
      <c r="R104" s="69" t="s">
        <v>443</v>
      </c>
      <c r="S104" s="69"/>
      <c r="T104" s="38"/>
      <c r="U104" s="38"/>
      <c r="V104" s="38"/>
      <c r="W104" s="38"/>
      <c r="X104" s="38"/>
      <c r="Y104" s="38"/>
      <c r="Z104" s="38"/>
      <c r="AA104" s="38"/>
      <c r="AB104" s="38"/>
    </row>
    <row r="105" spans="1:28">
      <c r="A105" s="38"/>
      <c r="B105" s="38"/>
      <c r="C105" s="39" t="s">
        <v>444</v>
      </c>
      <c r="D105" s="52">
        <v>5</v>
      </c>
      <c r="E105" s="52">
        <v>40</v>
      </c>
      <c r="F105" s="67"/>
      <c r="G105" s="68"/>
      <c r="H105" s="38"/>
      <c r="I105" s="38"/>
      <c r="J105" s="69" t="s">
        <v>445</v>
      </c>
      <c r="K105" s="69"/>
      <c r="L105" s="70">
        <v>5</v>
      </c>
      <c r="M105" s="70"/>
      <c r="N105" s="38"/>
      <c r="O105" s="69" t="s">
        <v>446</v>
      </c>
      <c r="P105" s="69"/>
      <c r="Q105" s="38"/>
      <c r="R105" s="69" t="s">
        <v>447</v>
      </c>
      <c r="S105" s="69" t="s">
        <v>448</v>
      </c>
      <c r="T105" s="38"/>
      <c r="U105" s="38"/>
      <c r="V105" s="38"/>
      <c r="W105" s="38"/>
      <c r="X105" s="38"/>
      <c r="Y105" s="38"/>
      <c r="Z105" s="38"/>
      <c r="AA105" s="38"/>
      <c r="AB105" s="38"/>
    </row>
    <row r="106" spans="1:28">
      <c r="A106" s="38"/>
      <c r="B106" s="38"/>
      <c r="C106" s="39" t="s">
        <v>449</v>
      </c>
      <c r="D106" s="52">
        <v>6</v>
      </c>
      <c r="E106" s="52">
        <v>5</v>
      </c>
      <c r="F106" s="67">
        <v>10</v>
      </c>
      <c r="G106" s="68"/>
      <c r="H106" s="38"/>
      <c r="I106" s="38"/>
      <c r="J106" s="69" t="s">
        <v>450</v>
      </c>
      <c r="K106" s="69"/>
      <c r="L106" s="70">
        <v>6</v>
      </c>
      <c r="M106" s="70"/>
      <c r="N106" s="38"/>
      <c r="O106" s="69" t="s">
        <v>451</v>
      </c>
      <c r="P106" s="69"/>
      <c r="Q106" s="38"/>
      <c r="R106" s="69" t="s">
        <v>452</v>
      </c>
      <c r="S106" s="69"/>
      <c r="T106" s="38"/>
      <c r="U106" s="38"/>
      <c r="V106" s="38"/>
      <c r="W106" s="38"/>
      <c r="X106" s="38"/>
      <c r="Y106" s="38"/>
      <c r="Z106" s="38"/>
      <c r="AA106" s="38"/>
      <c r="AB106" s="38"/>
    </row>
    <row r="107" spans="1:28">
      <c r="A107" s="38"/>
      <c r="B107" s="38"/>
      <c r="C107" s="39" t="s">
        <v>453</v>
      </c>
      <c r="D107" s="52">
        <v>7</v>
      </c>
      <c r="E107" s="52">
        <v>32</v>
      </c>
      <c r="F107" s="67"/>
      <c r="G107" s="68"/>
      <c r="H107" s="38"/>
      <c r="I107" s="38"/>
      <c r="J107" s="69" t="s">
        <v>454</v>
      </c>
      <c r="K107" s="69"/>
      <c r="L107" s="70">
        <v>7</v>
      </c>
      <c r="M107" s="70"/>
      <c r="N107" s="38"/>
      <c r="O107" s="69" t="s">
        <v>455</v>
      </c>
      <c r="P107" s="69"/>
      <c r="Q107" s="38"/>
      <c r="R107" s="69" t="s">
        <v>456</v>
      </c>
      <c r="S107" s="69" t="s">
        <v>457</v>
      </c>
      <c r="T107" s="38"/>
      <c r="U107" s="38"/>
      <c r="V107" s="38"/>
      <c r="W107" s="38"/>
      <c r="X107" s="38"/>
      <c r="Y107" s="38"/>
      <c r="Z107" s="38"/>
      <c r="AA107" s="38"/>
      <c r="AB107" s="38"/>
    </row>
    <row r="108" spans="1:28">
      <c r="A108" s="38"/>
      <c r="B108" s="38"/>
      <c r="C108" s="39" t="s">
        <v>458</v>
      </c>
      <c r="D108" s="52">
        <v>8</v>
      </c>
      <c r="E108" s="52">
        <v>27</v>
      </c>
      <c r="F108" s="67"/>
      <c r="G108" s="68"/>
      <c r="H108" s="38"/>
      <c r="I108" s="38"/>
      <c r="J108" s="69" t="s">
        <v>459</v>
      </c>
      <c r="K108" s="69"/>
      <c r="L108" s="70">
        <v>8</v>
      </c>
      <c r="M108" s="70"/>
      <c r="N108" s="38"/>
      <c r="O108" s="69" t="s">
        <v>460</v>
      </c>
      <c r="P108" s="69"/>
      <c r="Q108" s="38"/>
      <c r="R108" s="69" t="s">
        <v>461</v>
      </c>
      <c r="S108" s="69" t="s">
        <v>462</v>
      </c>
      <c r="T108" s="38"/>
      <c r="U108" s="38"/>
      <c r="V108" s="38"/>
      <c r="W108" s="38"/>
      <c r="X108" s="38"/>
      <c r="Y108" s="38"/>
      <c r="Z108" s="38"/>
      <c r="AA108" s="38"/>
      <c r="AB108" s="38"/>
    </row>
    <row r="109" spans="1:28">
      <c r="A109" s="38"/>
      <c r="B109" s="38"/>
      <c r="C109" s="39" t="s">
        <v>463</v>
      </c>
      <c r="D109" s="52">
        <v>9</v>
      </c>
      <c r="E109" s="52">
        <v>31</v>
      </c>
      <c r="F109" s="67"/>
      <c r="G109" s="68"/>
      <c r="H109" s="38"/>
      <c r="I109" s="38"/>
      <c r="J109" s="69" t="s">
        <v>464</v>
      </c>
      <c r="K109" s="69"/>
      <c r="L109" s="70">
        <v>9</v>
      </c>
      <c r="M109" s="70"/>
      <c r="N109" s="38"/>
      <c r="O109" s="69" t="s">
        <v>465</v>
      </c>
      <c r="P109" s="69"/>
      <c r="Q109" s="38"/>
      <c r="R109" s="69" t="s">
        <v>466</v>
      </c>
      <c r="S109" s="69" t="s">
        <v>467</v>
      </c>
      <c r="T109" s="38"/>
      <c r="U109" s="38"/>
      <c r="V109" s="38"/>
      <c r="W109" s="38"/>
      <c r="X109" s="38"/>
      <c r="Y109" s="38"/>
      <c r="Z109" s="38"/>
      <c r="AA109" s="38"/>
      <c r="AB109" s="38"/>
    </row>
    <row r="110" spans="1:28">
      <c r="A110" s="38"/>
      <c r="B110" s="38"/>
      <c r="C110" s="39" t="s">
        <v>468</v>
      </c>
      <c r="D110" s="52">
        <v>10</v>
      </c>
      <c r="E110" s="52"/>
      <c r="F110" s="67"/>
      <c r="G110" s="68"/>
      <c r="H110" s="38"/>
      <c r="I110" s="38"/>
      <c r="J110" s="69" t="s">
        <v>469</v>
      </c>
      <c r="K110" s="69"/>
      <c r="L110" s="70">
        <v>10</v>
      </c>
      <c r="M110" s="70"/>
      <c r="N110" s="38"/>
      <c r="O110" s="69" t="s">
        <v>470</v>
      </c>
      <c r="P110" s="69"/>
      <c r="Q110" s="38"/>
      <c r="R110" s="69" t="s">
        <v>471</v>
      </c>
      <c r="S110" s="69" t="s">
        <v>472</v>
      </c>
      <c r="T110" s="38"/>
      <c r="U110" s="38"/>
      <c r="V110" s="38"/>
      <c r="W110" s="38"/>
      <c r="X110" s="38"/>
      <c r="Y110" s="38"/>
      <c r="Z110" s="38"/>
      <c r="AA110" s="38"/>
      <c r="AB110" s="38"/>
    </row>
    <row r="111" spans="1:28">
      <c r="A111" s="38"/>
      <c r="B111" s="38"/>
      <c r="C111" s="39" t="s">
        <v>473</v>
      </c>
      <c r="D111" s="52">
        <v>11</v>
      </c>
      <c r="E111" s="52"/>
      <c r="F111" s="67"/>
      <c r="G111" s="68"/>
      <c r="H111" s="38"/>
      <c r="I111" s="38"/>
      <c r="J111" s="69" t="s">
        <v>474</v>
      </c>
      <c r="K111" s="69"/>
      <c r="L111" s="70">
        <v>11</v>
      </c>
      <c r="M111" s="70"/>
      <c r="N111" s="38"/>
      <c r="O111" s="69" t="s">
        <v>475</v>
      </c>
      <c r="P111" s="69"/>
      <c r="Q111" s="38"/>
      <c r="R111" s="69" t="s">
        <v>476</v>
      </c>
      <c r="S111" s="69" t="s">
        <v>477</v>
      </c>
      <c r="T111" s="38"/>
      <c r="U111" s="38"/>
      <c r="V111" s="38"/>
      <c r="W111" s="38"/>
      <c r="X111" s="38"/>
      <c r="Y111" s="38"/>
      <c r="Z111" s="38"/>
      <c r="AA111" s="38"/>
      <c r="AB111" s="38"/>
    </row>
    <row r="112" spans="1:28">
      <c r="A112" s="38"/>
      <c r="B112" s="38"/>
      <c r="C112" s="39" t="s">
        <v>478</v>
      </c>
      <c r="D112" s="52">
        <v>12</v>
      </c>
      <c r="E112" s="52">
        <v>23</v>
      </c>
      <c r="F112" s="67"/>
      <c r="G112" s="68"/>
      <c r="H112" s="38"/>
      <c r="I112" s="38"/>
      <c r="J112" s="69"/>
      <c r="K112" s="69"/>
      <c r="L112" s="69"/>
      <c r="M112" s="69"/>
      <c r="N112" s="38"/>
      <c r="O112" s="69" t="s">
        <v>479</v>
      </c>
      <c r="P112" s="69"/>
      <c r="Q112" s="38"/>
      <c r="R112" s="69" t="s">
        <v>480</v>
      </c>
      <c r="S112" s="69" t="s">
        <v>481</v>
      </c>
      <c r="T112" s="38"/>
      <c r="U112" s="38"/>
      <c r="V112" s="38"/>
      <c r="W112" s="38"/>
      <c r="X112" s="38"/>
      <c r="Y112" s="38"/>
      <c r="Z112" s="38"/>
      <c r="AA112" s="38"/>
      <c r="AB112" s="38"/>
    </row>
    <row r="113" spans="1:28">
      <c r="A113" s="38"/>
      <c r="B113" s="38"/>
      <c r="C113" s="39" t="s">
        <v>482</v>
      </c>
      <c r="D113" s="52">
        <v>13</v>
      </c>
      <c r="E113" s="52">
        <v>38</v>
      </c>
      <c r="F113" s="67"/>
      <c r="G113" s="68"/>
      <c r="H113" s="38"/>
      <c r="I113" s="38"/>
      <c r="J113" s="69"/>
      <c r="K113" s="69"/>
      <c r="L113" s="69"/>
      <c r="M113" s="69"/>
      <c r="N113" s="38"/>
      <c r="O113" s="69" t="s">
        <v>483</v>
      </c>
      <c r="P113" s="69"/>
      <c r="Q113" s="38"/>
      <c r="R113" s="69" t="s">
        <v>484</v>
      </c>
      <c r="S113" s="69" t="s">
        <v>485</v>
      </c>
      <c r="T113" s="38"/>
      <c r="U113" s="38"/>
      <c r="V113" s="38"/>
      <c r="W113" s="38"/>
      <c r="X113" s="38"/>
      <c r="Y113" s="38"/>
      <c r="Z113" s="38"/>
      <c r="AA113" s="38"/>
      <c r="AB113" s="38"/>
    </row>
    <row r="114" spans="1:28">
      <c r="A114" s="38"/>
      <c r="B114" s="38"/>
      <c r="C114" s="39" t="s">
        <v>486</v>
      </c>
      <c r="D114" s="52">
        <v>14</v>
      </c>
      <c r="E114" s="52"/>
      <c r="F114" s="67"/>
      <c r="G114" s="68"/>
      <c r="H114" s="38"/>
      <c r="I114" s="38"/>
      <c r="J114" s="69"/>
      <c r="K114" s="69"/>
      <c r="L114" s="69"/>
      <c r="M114" s="69"/>
      <c r="N114" s="38"/>
      <c r="O114" s="69" t="s">
        <v>487</v>
      </c>
      <c r="P114" s="69"/>
      <c r="Q114" s="38" t="s">
        <v>488</v>
      </c>
      <c r="R114" s="69" t="s">
        <v>489</v>
      </c>
      <c r="S114" s="69" t="s">
        <v>490</v>
      </c>
      <c r="T114" s="38"/>
      <c r="U114" s="38"/>
      <c r="V114" s="38"/>
      <c r="W114" s="38"/>
      <c r="X114" s="38"/>
      <c r="Y114" s="38"/>
      <c r="Z114" s="38"/>
      <c r="AA114" s="38"/>
      <c r="AB114" s="38"/>
    </row>
    <row r="115" spans="1:28">
      <c r="A115" s="38"/>
      <c r="B115" s="38"/>
      <c r="C115" s="39" t="s">
        <v>491</v>
      </c>
      <c r="D115" s="52">
        <v>15</v>
      </c>
      <c r="E115" s="52"/>
      <c r="F115" s="67"/>
      <c r="G115" s="68"/>
      <c r="H115" s="38"/>
      <c r="I115" s="38"/>
      <c r="J115" s="69"/>
      <c r="K115" s="69"/>
      <c r="L115" s="69"/>
      <c r="M115" s="69"/>
      <c r="N115" s="38"/>
      <c r="O115" s="69" t="s">
        <v>492</v>
      </c>
      <c r="P115" s="69"/>
      <c r="Q115" s="38"/>
      <c r="R115" s="69" t="s">
        <v>493</v>
      </c>
      <c r="S115" s="70"/>
      <c r="T115" s="38"/>
      <c r="U115" s="38"/>
      <c r="V115" s="38"/>
      <c r="W115" s="38"/>
      <c r="X115" s="38"/>
      <c r="Y115" s="38"/>
      <c r="Z115" s="38"/>
      <c r="AA115" s="38"/>
      <c r="AB115" s="38"/>
    </row>
    <row r="116" spans="1:28">
      <c r="A116" s="38"/>
      <c r="B116" s="38"/>
      <c r="C116" s="39" t="s">
        <v>494</v>
      </c>
      <c r="D116" s="52">
        <v>16</v>
      </c>
      <c r="E116" s="52"/>
      <c r="F116" s="67"/>
      <c r="G116" s="68"/>
      <c r="H116" s="38"/>
      <c r="I116" s="38"/>
      <c r="J116" s="69"/>
      <c r="K116" s="69"/>
      <c r="L116" s="69"/>
      <c r="M116" s="69"/>
      <c r="N116" s="38"/>
      <c r="O116" s="69" t="s">
        <v>495</v>
      </c>
      <c r="P116" s="69"/>
      <c r="Q116" s="38"/>
      <c r="R116" s="69" t="s">
        <v>496</v>
      </c>
      <c r="S116" s="69" t="s">
        <v>497</v>
      </c>
      <c r="T116" s="38"/>
      <c r="U116" s="38"/>
      <c r="V116" s="38"/>
      <c r="W116" s="38"/>
      <c r="X116" s="38"/>
      <c r="Y116" s="38"/>
      <c r="Z116" s="38"/>
      <c r="AA116" s="38"/>
      <c r="AB116" s="38"/>
    </row>
    <row r="117" spans="1:28">
      <c r="A117" s="38"/>
      <c r="B117" s="38"/>
      <c r="C117" s="39" t="s">
        <v>394</v>
      </c>
      <c r="D117" s="52">
        <v>17</v>
      </c>
      <c r="E117" s="52">
        <v>35</v>
      </c>
      <c r="F117" s="67"/>
      <c r="G117" s="68"/>
      <c r="H117" s="38"/>
      <c r="I117" s="38"/>
      <c r="J117" s="69"/>
      <c r="K117" s="69"/>
      <c r="L117" s="69"/>
      <c r="M117" s="69"/>
      <c r="N117" s="38"/>
      <c r="O117" s="69" t="s">
        <v>498</v>
      </c>
      <c r="P117" s="69"/>
      <c r="Q117" s="38" t="s">
        <v>499</v>
      </c>
      <c r="R117" s="69" t="s">
        <v>500</v>
      </c>
      <c r="S117" s="69" t="s">
        <v>501</v>
      </c>
      <c r="T117" s="38"/>
      <c r="U117" s="38"/>
      <c r="V117" s="38"/>
      <c r="W117" s="38"/>
      <c r="X117" s="38"/>
      <c r="Y117" s="38"/>
      <c r="Z117" s="38"/>
      <c r="AA117" s="38"/>
      <c r="AB117" s="38"/>
    </row>
    <row r="118" spans="1:28">
      <c r="A118" s="38"/>
      <c r="B118" s="38"/>
      <c r="C118" s="39" t="s">
        <v>502</v>
      </c>
      <c r="D118" s="52">
        <v>18</v>
      </c>
      <c r="E118" s="52">
        <v>8</v>
      </c>
      <c r="F118" s="52"/>
      <c r="G118" s="52"/>
      <c r="H118" s="38"/>
      <c r="I118" s="38"/>
      <c r="J118" s="69"/>
      <c r="K118" s="69"/>
      <c r="L118" s="69"/>
      <c r="M118" s="69"/>
      <c r="N118" s="38"/>
      <c r="O118" s="69"/>
      <c r="P118" s="69"/>
      <c r="Q118" s="38"/>
      <c r="R118" s="69" t="s">
        <v>503</v>
      </c>
      <c r="S118" s="71" t="s">
        <v>504</v>
      </c>
      <c r="T118" s="38"/>
      <c r="U118" s="38"/>
      <c r="V118" s="38"/>
      <c r="W118" s="38"/>
      <c r="X118" s="38"/>
      <c r="Y118" s="38"/>
      <c r="Z118" s="38"/>
      <c r="AA118" s="38"/>
      <c r="AB118" s="38"/>
    </row>
    <row r="119" spans="1:28">
      <c r="A119" s="38"/>
      <c r="B119" s="38"/>
      <c r="C119" s="39" t="s">
        <v>395</v>
      </c>
      <c r="D119" s="52">
        <v>19</v>
      </c>
      <c r="E119" s="52">
        <v>36</v>
      </c>
      <c r="F119" s="52"/>
      <c r="G119" s="52"/>
      <c r="H119" s="38"/>
      <c r="I119" s="38"/>
      <c r="J119" s="69"/>
      <c r="K119" s="69"/>
      <c r="L119" s="69"/>
      <c r="M119" s="69"/>
      <c r="N119" s="38"/>
      <c r="O119" s="69"/>
      <c r="P119" s="69"/>
      <c r="Q119" s="38"/>
      <c r="R119" s="69" t="s">
        <v>505</v>
      </c>
      <c r="S119" s="69" t="s">
        <v>506</v>
      </c>
      <c r="T119" s="38"/>
      <c r="U119" s="38"/>
      <c r="V119" s="38"/>
      <c r="W119" s="38"/>
      <c r="X119" s="38"/>
      <c r="Y119" s="38"/>
      <c r="Z119" s="38"/>
      <c r="AA119" s="38"/>
      <c r="AB119" s="38"/>
    </row>
    <row r="120" spans="1:28">
      <c r="A120" s="38"/>
      <c r="B120" s="38"/>
      <c r="C120" s="39" t="s">
        <v>507</v>
      </c>
      <c r="D120" s="52">
        <v>20</v>
      </c>
      <c r="E120" s="52">
        <v>9</v>
      </c>
      <c r="F120" s="52"/>
      <c r="G120" s="52"/>
      <c r="H120" s="38"/>
      <c r="I120" s="38"/>
      <c r="J120" s="69"/>
      <c r="K120" s="69"/>
      <c r="L120" s="69"/>
      <c r="M120" s="69"/>
      <c r="N120" s="38"/>
      <c r="O120" s="69"/>
      <c r="P120" s="69"/>
      <c r="Q120" s="38"/>
      <c r="R120" s="69" t="s">
        <v>508</v>
      </c>
      <c r="S120" s="69" t="s">
        <v>509</v>
      </c>
      <c r="T120" s="38"/>
      <c r="U120" s="38"/>
      <c r="V120" s="38"/>
      <c r="W120" s="38"/>
      <c r="X120" s="38"/>
      <c r="Y120" s="38"/>
      <c r="Z120" s="38"/>
      <c r="AA120" s="38"/>
      <c r="AB120" s="38"/>
    </row>
    <row r="121" spans="1:28">
      <c r="A121" s="38"/>
      <c r="B121" s="38"/>
      <c r="C121" s="39" t="s">
        <v>510</v>
      </c>
      <c r="D121" s="52">
        <v>21</v>
      </c>
      <c r="E121" s="52"/>
      <c r="F121" s="52"/>
      <c r="G121" s="52"/>
      <c r="H121" s="38"/>
      <c r="I121" s="38"/>
      <c r="J121" s="69"/>
      <c r="K121" s="69"/>
      <c r="L121" s="69"/>
      <c r="M121" s="69"/>
      <c r="N121" s="38"/>
      <c r="O121" s="69"/>
      <c r="P121" s="69"/>
      <c r="Q121" s="38"/>
      <c r="R121" s="69" t="s">
        <v>511</v>
      </c>
      <c r="S121" s="69" t="s">
        <v>512</v>
      </c>
      <c r="T121" s="38"/>
      <c r="U121" s="38"/>
      <c r="V121" s="38"/>
      <c r="W121" s="38"/>
      <c r="X121" s="38"/>
      <c r="Y121" s="38"/>
      <c r="Z121" s="38"/>
      <c r="AA121" s="38"/>
      <c r="AB121" s="38"/>
    </row>
    <row r="122" spans="1:28">
      <c r="A122" s="38"/>
      <c r="B122" s="38"/>
      <c r="C122" s="39" t="s">
        <v>513</v>
      </c>
      <c r="D122" s="52">
        <v>22</v>
      </c>
      <c r="E122" s="52"/>
      <c r="F122" s="52"/>
      <c r="G122" s="52"/>
      <c r="H122" s="38"/>
      <c r="I122" s="38"/>
      <c r="J122" s="69"/>
      <c r="K122" s="69"/>
      <c r="L122" s="69"/>
      <c r="M122" s="69"/>
      <c r="N122" s="38"/>
      <c r="O122" s="69"/>
      <c r="P122" s="69"/>
      <c r="Q122" s="38"/>
      <c r="R122" s="69" t="s">
        <v>514</v>
      </c>
      <c r="S122" s="69" t="s">
        <v>515</v>
      </c>
      <c r="T122" s="38"/>
      <c r="U122" s="38"/>
      <c r="V122" s="38"/>
      <c r="W122" s="38"/>
      <c r="X122" s="38"/>
      <c r="Y122" s="38"/>
      <c r="Z122" s="38"/>
      <c r="AA122" s="38"/>
      <c r="AB122" s="38"/>
    </row>
    <row r="123" spans="1:28">
      <c r="A123" s="38"/>
      <c r="B123" s="38"/>
      <c r="C123" s="39" t="s">
        <v>516</v>
      </c>
      <c r="D123" s="52">
        <v>23</v>
      </c>
      <c r="E123" s="52">
        <v>5</v>
      </c>
      <c r="F123" s="52"/>
      <c r="G123" s="52"/>
      <c r="H123" s="38"/>
      <c r="I123" s="38"/>
      <c r="J123" s="69"/>
      <c r="K123" s="69"/>
      <c r="L123" s="69"/>
      <c r="M123" s="69"/>
      <c r="N123" s="38"/>
      <c r="O123" s="69"/>
      <c r="P123" s="69"/>
      <c r="Q123" s="38"/>
      <c r="R123" s="69" t="s">
        <v>517</v>
      </c>
      <c r="S123" s="69" t="s">
        <v>515</v>
      </c>
      <c r="T123" s="38"/>
      <c r="U123" s="38"/>
      <c r="V123" s="38"/>
      <c r="W123" s="38"/>
      <c r="X123" s="38"/>
      <c r="Y123" s="38"/>
      <c r="Z123" s="38"/>
      <c r="AA123" s="38"/>
      <c r="AB123" s="38"/>
    </row>
    <row r="124" spans="1:28">
      <c r="A124" s="38"/>
      <c r="B124" s="38"/>
      <c r="C124" s="39" t="s">
        <v>397</v>
      </c>
      <c r="D124" s="52">
        <v>24</v>
      </c>
      <c r="E124" s="52">
        <v>37</v>
      </c>
      <c r="F124" s="52"/>
      <c r="G124" s="52"/>
      <c r="H124" s="38"/>
      <c r="I124" s="38"/>
      <c r="J124" s="69"/>
      <c r="K124" s="69"/>
      <c r="L124" s="69"/>
      <c r="M124" s="69"/>
      <c r="N124" s="38"/>
      <c r="O124" s="69"/>
      <c r="P124" s="69"/>
      <c r="Q124" s="38"/>
      <c r="R124" s="69" t="s">
        <v>518</v>
      </c>
      <c r="S124" s="69" t="s">
        <v>519</v>
      </c>
      <c r="T124" s="38"/>
      <c r="U124" s="38"/>
      <c r="V124" s="38"/>
      <c r="W124" s="38"/>
      <c r="X124" s="38"/>
      <c r="Y124" s="38"/>
      <c r="Z124" s="38"/>
      <c r="AA124" s="38"/>
      <c r="AB124" s="38"/>
    </row>
    <row r="125" spans="1:28">
      <c r="A125" s="38"/>
      <c r="B125" s="38"/>
      <c r="C125" s="39" t="s">
        <v>520</v>
      </c>
      <c r="D125" s="52">
        <v>25</v>
      </c>
      <c r="E125" s="52"/>
      <c r="F125" s="52"/>
      <c r="G125" s="52"/>
      <c r="H125" s="38"/>
      <c r="I125" s="38"/>
      <c r="J125" s="69"/>
      <c r="K125" s="69"/>
      <c r="L125" s="69"/>
      <c r="M125" s="69"/>
      <c r="N125" s="38"/>
      <c r="O125" s="69"/>
      <c r="P125" s="69"/>
      <c r="Q125" s="38"/>
      <c r="R125" s="69" t="s">
        <v>521</v>
      </c>
      <c r="S125" s="69"/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1:28">
      <c r="A126" s="38"/>
      <c r="B126" s="38"/>
      <c r="C126" s="39" t="s">
        <v>522</v>
      </c>
      <c r="D126" s="52">
        <v>26</v>
      </c>
      <c r="E126" s="52">
        <v>38</v>
      </c>
      <c r="F126" s="52"/>
      <c r="G126" s="52"/>
      <c r="H126" s="38"/>
      <c r="I126" s="38"/>
      <c r="J126" s="69"/>
      <c r="K126" s="69"/>
      <c r="L126" s="69"/>
      <c r="M126" s="69"/>
      <c r="N126" s="38"/>
      <c r="O126" s="69"/>
      <c r="P126" s="69"/>
      <c r="Q126" s="38"/>
      <c r="R126" s="69" t="s">
        <v>523</v>
      </c>
      <c r="S126" s="69" t="s">
        <v>524</v>
      </c>
      <c r="T126" s="38"/>
      <c r="U126" s="38"/>
      <c r="V126" s="38"/>
      <c r="W126" s="38"/>
      <c r="X126" s="38"/>
      <c r="Y126" s="38"/>
      <c r="Z126" s="38"/>
      <c r="AA126" s="38"/>
      <c r="AB126" s="38"/>
    </row>
    <row r="127" spans="1:28">
      <c r="A127" s="38"/>
      <c r="B127" s="38"/>
      <c r="C127" s="39" t="s">
        <v>398</v>
      </c>
      <c r="D127" s="52">
        <v>27</v>
      </c>
      <c r="E127" s="52">
        <v>30</v>
      </c>
      <c r="F127" s="52"/>
      <c r="G127" s="52"/>
      <c r="H127" s="38"/>
      <c r="I127" s="38"/>
      <c r="J127" s="69"/>
      <c r="K127" s="69"/>
      <c r="L127" s="69"/>
      <c r="M127" s="69"/>
      <c r="N127" s="38"/>
      <c r="O127" s="69"/>
      <c r="P127" s="69"/>
      <c r="Q127" s="38"/>
      <c r="R127" s="69" t="s">
        <v>525</v>
      </c>
      <c r="S127" s="69" t="s">
        <v>526</v>
      </c>
      <c r="T127" s="38"/>
      <c r="U127" s="38"/>
      <c r="V127" s="38"/>
      <c r="W127" s="38"/>
      <c r="X127" s="38"/>
      <c r="Y127" s="38"/>
      <c r="Z127" s="38"/>
      <c r="AA127" s="38"/>
      <c r="AB127" s="38"/>
    </row>
    <row r="128" spans="1:28">
      <c r="A128" s="38"/>
      <c r="B128" s="38"/>
      <c r="C128" s="39" t="s">
        <v>527</v>
      </c>
      <c r="D128" s="52">
        <v>28</v>
      </c>
      <c r="E128" s="52">
        <v>38</v>
      </c>
      <c r="F128" s="52"/>
      <c r="G128" s="52"/>
      <c r="H128" s="38"/>
      <c r="I128" s="38"/>
      <c r="J128" s="69"/>
      <c r="K128" s="69"/>
      <c r="L128" s="69"/>
      <c r="M128" s="69"/>
      <c r="N128" s="38"/>
      <c r="O128" s="69"/>
      <c r="P128" s="69"/>
      <c r="Q128" s="38"/>
      <c r="R128" s="69" t="s">
        <v>528</v>
      </c>
      <c r="S128" s="69" t="s">
        <v>529</v>
      </c>
      <c r="T128" s="38"/>
      <c r="U128" s="38"/>
      <c r="V128" s="38"/>
      <c r="W128" s="38"/>
      <c r="X128" s="38"/>
      <c r="Y128" s="38"/>
      <c r="Z128" s="38"/>
      <c r="AA128" s="38"/>
      <c r="AB128" s="38"/>
    </row>
    <row r="129" spans="1:28">
      <c r="A129" s="38"/>
      <c r="B129" s="38"/>
      <c r="C129" s="39" t="s">
        <v>530</v>
      </c>
      <c r="D129" s="52">
        <v>29</v>
      </c>
      <c r="E129" s="52">
        <v>39</v>
      </c>
      <c r="F129" s="52"/>
      <c r="G129" s="52"/>
      <c r="H129" s="38"/>
      <c r="I129" s="38"/>
      <c r="J129" s="69"/>
      <c r="K129" s="69"/>
      <c r="L129" s="69"/>
      <c r="M129" s="69"/>
      <c r="N129" s="38"/>
      <c r="O129" s="69"/>
      <c r="P129" s="69"/>
      <c r="Q129" s="38"/>
      <c r="R129" s="69" t="s">
        <v>531</v>
      </c>
      <c r="S129" s="69" t="s">
        <v>532</v>
      </c>
      <c r="T129" s="38"/>
      <c r="U129" s="38"/>
      <c r="V129" s="38"/>
      <c r="W129" s="38"/>
      <c r="X129" s="38"/>
      <c r="Y129" s="38"/>
      <c r="Z129" s="38"/>
      <c r="AA129" s="38"/>
      <c r="AB129" s="38"/>
    </row>
    <row r="130" spans="1:28">
      <c r="A130" s="38"/>
      <c r="B130" s="38"/>
      <c r="C130" s="39" t="s">
        <v>533</v>
      </c>
      <c r="D130" s="52">
        <v>30</v>
      </c>
      <c r="E130" s="52">
        <v>38</v>
      </c>
      <c r="F130" s="52"/>
      <c r="G130" s="52"/>
      <c r="H130" s="38"/>
      <c r="I130" s="38"/>
      <c r="J130" s="69"/>
      <c r="K130" s="69"/>
      <c r="L130" s="69"/>
      <c r="M130" s="69"/>
      <c r="N130" s="38"/>
      <c r="O130" s="69"/>
      <c r="P130" s="69"/>
      <c r="Q130" s="38"/>
      <c r="R130" s="69" t="s">
        <v>534</v>
      </c>
      <c r="S130" s="69"/>
      <c r="T130" s="38"/>
      <c r="U130" s="38"/>
      <c r="V130" s="38"/>
      <c r="W130" s="38"/>
      <c r="X130" s="38"/>
      <c r="Y130" s="38"/>
      <c r="Z130" s="38"/>
      <c r="AA130" s="38"/>
      <c r="AB130" s="38"/>
    </row>
    <row r="131" spans="1:28">
      <c r="A131" s="38"/>
      <c r="B131" s="38"/>
      <c r="C131" s="39" t="s">
        <v>535</v>
      </c>
      <c r="D131" s="52">
        <v>31</v>
      </c>
      <c r="E131" s="52">
        <v>38</v>
      </c>
      <c r="F131" s="52"/>
      <c r="G131" s="52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69" t="s">
        <v>536</v>
      </c>
      <c r="S131" s="69"/>
      <c r="T131" s="38"/>
      <c r="U131" s="38"/>
      <c r="V131" s="38"/>
      <c r="W131" s="38"/>
      <c r="X131" s="38"/>
      <c r="Y131" s="38"/>
      <c r="Z131" s="38"/>
      <c r="AA131" s="38"/>
      <c r="AB131" s="38"/>
    </row>
    <row r="132" spans="1:28">
      <c r="A132" s="38"/>
      <c r="B132" s="38"/>
      <c r="C132" s="39" t="s">
        <v>537</v>
      </c>
      <c r="D132" s="52">
        <v>32</v>
      </c>
      <c r="E132" s="52"/>
      <c r="F132" s="52"/>
      <c r="G132" s="52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69" t="s">
        <v>538</v>
      </c>
      <c r="S132" s="69" t="s">
        <v>539</v>
      </c>
      <c r="T132" s="38"/>
      <c r="U132" s="38"/>
      <c r="V132" s="38"/>
      <c r="W132" s="38"/>
      <c r="X132" s="38"/>
      <c r="Y132" s="38"/>
      <c r="Z132" s="38"/>
      <c r="AA132" s="38"/>
      <c r="AB132" s="38"/>
    </row>
    <row r="133" spans="1:28">
      <c r="A133" s="38"/>
      <c r="B133" s="38"/>
      <c r="C133" s="39" t="s">
        <v>540</v>
      </c>
      <c r="D133" s="52">
        <v>33</v>
      </c>
      <c r="E133" s="52"/>
      <c r="F133" s="52"/>
      <c r="G133" s="52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69" t="s">
        <v>541</v>
      </c>
      <c r="S133" s="69" t="s">
        <v>542</v>
      </c>
      <c r="T133" s="38"/>
      <c r="U133" s="38"/>
      <c r="V133" s="38"/>
      <c r="W133" s="38"/>
      <c r="X133" s="38"/>
      <c r="Y133" s="38"/>
      <c r="Z133" s="38"/>
      <c r="AA133" s="38"/>
      <c r="AB133" s="38"/>
    </row>
    <row r="134" spans="1:28">
      <c r="A134" s="38"/>
      <c r="B134" s="38"/>
      <c r="C134" s="39" t="s">
        <v>543</v>
      </c>
      <c r="D134" s="52">
        <v>34</v>
      </c>
      <c r="E134" s="52"/>
      <c r="F134" s="52"/>
      <c r="G134" s="52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69" t="s">
        <v>544</v>
      </c>
      <c r="S134" s="69" t="s">
        <v>545</v>
      </c>
      <c r="T134" s="38"/>
      <c r="U134" s="38"/>
      <c r="V134" s="38"/>
      <c r="W134" s="38"/>
      <c r="X134" s="38"/>
      <c r="Y134" s="38"/>
      <c r="Z134" s="38"/>
      <c r="AA134" s="38"/>
      <c r="AB134" s="38"/>
    </row>
    <row r="135" spans="1:28">
      <c r="A135" s="38"/>
      <c r="B135" s="38"/>
      <c r="C135" s="39" t="s">
        <v>546</v>
      </c>
      <c r="D135" s="52">
        <v>35</v>
      </c>
      <c r="E135" s="52"/>
      <c r="F135" s="52"/>
      <c r="G135" s="52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69" t="s">
        <v>547</v>
      </c>
      <c r="S135" s="69" t="s">
        <v>548</v>
      </c>
      <c r="T135" s="38"/>
      <c r="U135" s="38"/>
      <c r="V135" s="38"/>
      <c r="W135" s="38"/>
      <c r="X135" s="38"/>
      <c r="Y135" s="38"/>
      <c r="Z135" s="38"/>
      <c r="AA135" s="38"/>
      <c r="AB135" s="38"/>
    </row>
    <row r="136" spans="1:28">
      <c r="A136" s="38"/>
      <c r="B136" s="38"/>
      <c r="C136" s="39" t="s">
        <v>549</v>
      </c>
      <c r="D136" s="52">
        <v>36</v>
      </c>
      <c r="E136" s="52"/>
      <c r="F136" s="52"/>
      <c r="G136" s="52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69" t="s">
        <v>550</v>
      </c>
      <c r="S136" s="69" t="s">
        <v>551</v>
      </c>
      <c r="T136" s="38"/>
      <c r="U136" s="38"/>
      <c r="V136" s="38"/>
      <c r="W136" s="38"/>
      <c r="X136" s="38"/>
      <c r="Y136" s="38"/>
      <c r="Z136" s="38"/>
      <c r="AA136" s="38"/>
      <c r="AB136" s="38"/>
    </row>
    <row r="137" spans="1:28">
      <c r="A137" s="38"/>
      <c r="B137" s="38"/>
      <c r="C137" s="39" t="s">
        <v>552</v>
      </c>
      <c r="D137" s="52">
        <v>37</v>
      </c>
      <c r="E137" s="52"/>
      <c r="F137" s="52"/>
      <c r="G137" s="52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69" t="s">
        <v>553</v>
      </c>
      <c r="S137" s="69" t="s">
        <v>554</v>
      </c>
      <c r="T137" s="38"/>
      <c r="U137" s="38"/>
      <c r="V137" s="38"/>
      <c r="W137" s="38"/>
      <c r="X137" s="38"/>
      <c r="Y137" s="38"/>
      <c r="Z137" s="38"/>
      <c r="AA137" s="38"/>
      <c r="AB137" s="38"/>
    </row>
    <row r="138" spans="1:28">
      <c r="A138" s="38"/>
      <c r="B138" s="38"/>
      <c r="C138" s="39" t="s">
        <v>555</v>
      </c>
      <c r="D138" s="52">
        <v>38</v>
      </c>
      <c r="E138" s="52"/>
      <c r="F138" s="52"/>
      <c r="G138" s="52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69" t="s">
        <v>556</v>
      </c>
      <c r="S138" s="69" t="s">
        <v>557</v>
      </c>
      <c r="T138" s="38"/>
      <c r="U138" s="38"/>
      <c r="V138" s="38"/>
      <c r="W138" s="38"/>
      <c r="X138" s="38"/>
      <c r="Y138" s="38"/>
      <c r="Z138" s="38"/>
      <c r="AA138" s="38"/>
      <c r="AB138" s="38"/>
    </row>
    <row r="139" spans="1:28">
      <c r="A139" s="38"/>
      <c r="B139" s="38"/>
      <c r="C139" s="39" t="s">
        <v>558</v>
      </c>
      <c r="D139" s="52">
        <v>39</v>
      </c>
      <c r="E139" s="52"/>
      <c r="F139" s="52"/>
      <c r="G139" s="52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69" t="s">
        <v>559</v>
      </c>
      <c r="S139" s="69" t="s">
        <v>560</v>
      </c>
      <c r="T139" s="38"/>
      <c r="U139" s="38"/>
      <c r="V139" s="38"/>
      <c r="W139" s="38"/>
      <c r="X139" s="38"/>
      <c r="Y139" s="38"/>
      <c r="Z139" s="38"/>
      <c r="AA139" s="38"/>
      <c r="AB139" s="38"/>
    </row>
    <row r="140" spans="1:28">
      <c r="A140" s="38"/>
      <c r="B140" s="38"/>
      <c r="C140" s="39" t="s">
        <v>561</v>
      </c>
      <c r="D140" s="52">
        <v>40</v>
      </c>
      <c r="E140" s="52"/>
      <c r="F140" s="52"/>
      <c r="G140" s="52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69" t="s">
        <v>562</v>
      </c>
      <c r="S140" s="69" t="s">
        <v>563</v>
      </c>
      <c r="T140" s="38"/>
      <c r="U140" s="38"/>
      <c r="V140" s="38"/>
      <c r="W140" s="38"/>
      <c r="X140" s="38"/>
      <c r="Y140" s="38"/>
      <c r="Z140" s="38"/>
      <c r="AA140" s="38"/>
      <c r="AB140" s="38"/>
    </row>
    <row r="141" spans="1:28">
      <c r="A141" s="38"/>
      <c r="B141" s="38"/>
      <c r="C141" s="39" t="s">
        <v>564</v>
      </c>
      <c r="D141" s="52">
        <v>41</v>
      </c>
      <c r="E141" s="52"/>
      <c r="F141" s="52"/>
      <c r="G141" s="52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69" t="s">
        <v>565</v>
      </c>
      <c r="S141" s="69" t="s">
        <v>566</v>
      </c>
      <c r="T141" s="38"/>
      <c r="U141" s="38"/>
      <c r="V141" s="38"/>
      <c r="W141" s="38"/>
      <c r="X141" s="38"/>
      <c r="Y141" s="38"/>
      <c r="Z141" s="38"/>
      <c r="AA141" s="38"/>
      <c r="AB141" s="38"/>
    </row>
    <row r="142" spans="1:28">
      <c r="A142" s="38"/>
      <c r="B142" s="38"/>
      <c r="C142" s="39" t="s">
        <v>567</v>
      </c>
      <c r="D142" s="52">
        <v>1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69" t="s">
        <v>568</v>
      </c>
      <c r="S142" s="69" t="s">
        <v>569</v>
      </c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38"/>
      <c r="B143" s="38"/>
      <c r="C143" s="39" t="s">
        <v>570</v>
      </c>
      <c r="D143" s="52">
        <v>1</v>
      </c>
      <c r="E143" s="52"/>
      <c r="F143" s="52"/>
      <c r="G143" s="52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69" t="s">
        <v>571</v>
      </c>
      <c r="S143" s="69" t="s">
        <v>572</v>
      </c>
      <c r="T143" s="38"/>
      <c r="U143" s="38"/>
      <c r="V143" s="38"/>
      <c r="W143" s="38"/>
      <c r="X143" s="38"/>
      <c r="Y143" s="38"/>
      <c r="Z143" s="38"/>
      <c r="AA143" s="38"/>
      <c r="AB143" s="38"/>
    </row>
    <row r="144" spans="1:28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69" t="s">
        <v>573</v>
      </c>
      <c r="S144" s="69" t="s">
        <v>574</v>
      </c>
      <c r="T144" s="38"/>
      <c r="U144" s="38"/>
      <c r="V144" s="38"/>
      <c r="W144" s="38"/>
      <c r="X144" s="38"/>
      <c r="Y144" s="38"/>
      <c r="Z144" s="38"/>
      <c r="AA144" s="38"/>
      <c r="AB144" s="38"/>
    </row>
    <row r="145" spans="1:28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69" t="s">
        <v>575</v>
      </c>
      <c r="S145" s="69"/>
      <c r="T145" s="38"/>
      <c r="U145" s="38"/>
      <c r="V145" s="38"/>
      <c r="W145" s="38"/>
      <c r="X145" s="38"/>
      <c r="Y145" s="38"/>
      <c r="Z145" s="38"/>
      <c r="AA145" s="38"/>
      <c r="AB145" s="38"/>
    </row>
    <row r="146" spans="1:28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69" t="s">
        <v>576</v>
      </c>
      <c r="S146" s="69" t="s">
        <v>577</v>
      </c>
      <c r="T146" s="38"/>
      <c r="U146" s="38"/>
      <c r="V146" s="38"/>
      <c r="W146" s="38"/>
      <c r="X146" s="38"/>
      <c r="Y146" s="38"/>
      <c r="Z146" s="38"/>
      <c r="AA146" s="38"/>
      <c r="AB146" s="38"/>
    </row>
    <row r="147" spans="1:28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69" t="s">
        <v>578</v>
      </c>
      <c r="S147" s="69" t="s">
        <v>579</v>
      </c>
      <c r="T147" s="38"/>
      <c r="U147" s="38"/>
      <c r="V147" s="38"/>
      <c r="W147" s="38"/>
      <c r="X147" s="38"/>
      <c r="Y147" s="38"/>
      <c r="Z147" s="38"/>
      <c r="AA147" s="38"/>
      <c r="AB147" s="38"/>
    </row>
    <row r="148" spans="1:28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69" t="s">
        <v>578</v>
      </c>
      <c r="S148" s="69" t="s">
        <v>579</v>
      </c>
      <c r="T148" s="38"/>
      <c r="U148" s="38"/>
      <c r="V148" s="38"/>
      <c r="W148" s="38"/>
      <c r="X148" s="38"/>
      <c r="Y148" s="38"/>
      <c r="Z148" s="38"/>
      <c r="AA148" s="38"/>
      <c r="AB148" s="38"/>
    </row>
    <row r="149" spans="1:28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69" t="s">
        <v>580</v>
      </c>
      <c r="S149" s="69" t="s">
        <v>581</v>
      </c>
      <c r="T149" s="38"/>
      <c r="U149" s="38"/>
      <c r="V149" s="38"/>
      <c r="W149" s="38"/>
      <c r="X149" s="38"/>
      <c r="Y149" s="38"/>
      <c r="Z149" s="38"/>
      <c r="AA149" s="38"/>
      <c r="AB149" s="38"/>
    </row>
    <row r="150" spans="1:28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69" t="s">
        <v>582</v>
      </c>
      <c r="S150" s="69" t="s">
        <v>583</v>
      </c>
      <c r="T150" s="38"/>
      <c r="U150" s="38"/>
      <c r="V150" s="38"/>
      <c r="W150" s="38"/>
      <c r="X150" s="38"/>
      <c r="Y150" s="38"/>
      <c r="Z150" s="38"/>
      <c r="AA150" s="38"/>
      <c r="AB150" s="38"/>
    </row>
    <row r="151" spans="1:28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69" t="s">
        <v>584</v>
      </c>
      <c r="S151" s="71" t="s">
        <v>585</v>
      </c>
      <c r="T151" s="38"/>
      <c r="U151" s="38"/>
      <c r="V151" s="38"/>
      <c r="W151" s="38"/>
      <c r="X151" s="38"/>
      <c r="Y151" s="38"/>
      <c r="Z151" s="38"/>
      <c r="AA151" s="38"/>
      <c r="AB151" s="38"/>
    </row>
    <row r="152" spans="1:28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69" t="s">
        <v>586</v>
      </c>
      <c r="S152" s="69" t="s">
        <v>587</v>
      </c>
      <c r="T152" s="38"/>
      <c r="U152" s="38"/>
      <c r="V152" s="38"/>
      <c r="W152" s="38"/>
      <c r="X152" s="38"/>
      <c r="Y152" s="38"/>
      <c r="Z152" s="38"/>
      <c r="AA152" s="38"/>
      <c r="AB152" s="38"/>
    </row>
    <row r="153" spans="1:28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69" t="s">
        <v>588</v>
      </c>
      <c r="S153" s="71" t="s">
        <v>589</v>
      </c>
      <c r="T153" s="38"/>
      <c r="U153" s="38"/>
      <c r="V153" s="38"/>
      <c r="W153" s="38"/>
      <c r="X153" s="38"/>
      <c r="Y153" s="38"/>
      <c r="Z153" s="38"/>
      <c r="AA153" s="38"/>
      <c r="AB153" s="38"/>
    </row>
    <row r="154" spans="1:28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69" t="s">
        <v>590</v>
      </c>
      <c r="S154" s="69" t="s">
        <v>591</v>
      </c>
      <c r="T154" s="38"/>
      <c r="U154" s="38"/>
      <c r="V154" s="38"/>
      <c r="W154" s="38"/>
      <c r="X154" s="38"/>
      <c r="Y154" s="38"/>
      <c r="Z154" s="38"/>
      <c r="AA154" s="38"/>
      <c r="AB154" s="38"/>
    </row>
    <row r="155" spans="1:28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69" t="s">
        <v>592</v>
      </c>
      <c r="S155" s="69" t="s">
        <v>593</v>
      </c>
      <c r="T155" s="38"/>
      <c r="U155" s="38"/>
      <c r="V155" s="38"/>
      <c r="W155" s="38"/>
      <c r="X155" s="38"/>
      <c r="Y155" s="38"/>
      <c r="Z155" s="38"/>
      <c r="AA155" s="38"/>
      <c r="AB155" s="38"/>
    </row>
    <row r="156" spans="1:28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69" t="s">
        <v>594</v>
      </c>
      <c r="S156" s="69" t="s">
        <v>595</v>
      </c>
      <c r="T156" s="38"/>
      <c r="U156" s="38"/>
      <c r="V156" s="38"/>
      <c r="W156" s="38"/>
      <c r="X156" s="38"/>
      <c r="Y156" s="38"/>
      <c r="Z156" s="38"/>
      <c r="AA156" s="38"/>
      <c r="AB156" s="38"/>
    </row>
    <row r="157" spans="1:28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69" t="s">
        <v>596</v>
      </c>
      <c r="S157" s="69" t="s">
        <v>597</v>
      </c>
      <c r="T157" s="38"/>
      <c r="U157" s="38"/>
      <c r="V157" s="38"/>
      <c r="W157" s="38"/>
      <c r="X157" s="38"/>
      <c r="Y157" s="38"/>
      <c r="Z157" s="38"/>
      <c r="AA157" s="38"/>
      <c r="AB157" s="38"/>
    </row>
    <row r="158" spans="1:28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69" t="s">
        <v>598</v>
      </c>
      <c r="S158" s="69" t="s">
        <v>599</v>
      </c>
      <c r="T158" s="38"/>
      <c r="U158" s="38"/>
      <c r="V158" s="38"/>
      <c r="W158" s="38"/>
      <c r="X158" s="38"/>
      <c r="Y158" s="38"/>
      <c r="Z158" s="38"/>
      <c r="AA158" s="38"/>
      <c r="AB158" s="38"/>
    </row>
    <row r="159" spans="1:28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69" t="s">
        <v>600</v>
      </c>
      <c r="S159" s="71" t="s">
        <v>601</v>
      </c>
      <c r="T159" s="38"/>
      <c r="U159" s="38"/>
      <c r="V159" s="38"/>
      <c r="W159" s="38"/>
      <c r="X159" s="38"/>
      <c r="Y159" s="38"/>
      <c r="Z159" s="38"/>
      <c r="AA159" s="38"/>
      <c r="AB159" s="38"/>
    </row>
    <row r="160" spans="1:28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69" t="s">
        <v>602</v>
      </c>
      <c r="S160" s="70" t="s">
        <v>603</v>
      </c>
      <c r="T160" s="38"/>
      <c r="U160" s="38"/>
      <c r="V160" s="38"/>
      <c r="W160" s="38"/>
      <c r="X160" s="38"/>
      <c r="Y160" s="38"/>
      <c r="Z160" s="38"/>
      <c r="AA160" s="38"/>
      <c r="AB160" s="38"/>
    </row>
    <row r="161" spans="1:28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69" t="s">
        <v>604</v>
      </c>
      <c r="S161" s="69" t="s">
        <v>605</v>
      </c>
      <c r="T161" s="38"/>
      <c r="U161" s="38"/>
      <c r="V161" s="38"/>
      <c r="W161" s="38"/>
      <c r="X161" s="38"/>
      <c r="Y161" s="38"/>
      <c r="Z161" s="38"/>
      <c r="AA161" s="38"/>
      <c r="AB161" s="38"/>
    </row>
    <row r="162" spans="1:28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69" t="s">
        <v>606</v>
      </c>
      <c r="S162" s="69" t="s">
        <v>607</v>
      </c>
      <c r="T162" s="38"/>
      <c r="U162" s="38"/>
      <c r="V162" s="38"/>
      <c r="W162" s="38"/>
      <c r="X162" s="38"/>
      <c r="Y162" s="38"/>
      <c r="Z162" s="38"/>
      <c r="AA162" s="38"/>
      <c r="AB162" s="38"/>
    </row>
    <row r="163" spans="1:28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69" t="s">
        <v>608</v>
      </c>
      <c r="S163" s="69" t="s">
        <v>609</v>
      </c>
      <c r="T163" s="38"/>
      <c r="U163" s="38"/>
      <c r="V163" s="38"/>
      <c r="W163" s="38"/>
      <c r="X163" s="38"/>
      <c r="Y163" s="38"/>
      <c r="Z163" s="38"/>
      <c r="AA163" s="38"/>
      <c r="AB163" s="38"/>
    </row>
    <row r="164" spans="1:28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69" t="s">
        <v>610</v>
      </c>
      <c r="S164" s="70"/>
      <c r="T164" s="38"/>
      <c r="U164" s="38"/>
      <c r="V164" s="38"/>
      <c r="W164" s="38"/>
      <c r="X164" s="38"/>
      <c r="Y164" s="38"/>
      <c r="Z164" s="38"/>
      <c r="AA164" s="38"/>
      <c r="AB164" s="38"/>
    </row>
    <row r="165" spans="1:28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69" t="s">
        <v>611</v>
      </c>
      <c r="S165" s="69" t="s">
        <v>612</v>
      </c>
      <c r="T165" s="38"/>
      <c r="U165" s="38"/>
      <c r="V165" s="38"/>
      <c r="W165" s="38"/>
      <c r="X165" s="38"/>
      <c r="Y165" s="38"/>
      <c r="Z165" s="38"/>
      <c r="AA165" s="38"/>
      <c r="AB165" s="38"/>
    </row>
    <row r="166" spans="1:28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69" t="s">
        <v>613</v>
      </c>
      <c r="S166" s="69" t="s">
        <v>614</v>
      </c>
      <c r="T166" s="38"/>
      <c r="U166" s="38"/>
      <c r="V166" s="38"/>
      <c r="W166" s="38"/>
      <c r="X166" s="38"/>
      <c r="Y166" s="38"/>
      <c r="Z166" s="38"/>
      <c r="AA166" s="38"/>
      <c r="AB166" s="38"/>
    </row>
    <row r="167" spans="1:28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69" t="s">
        <v>615</v>
      </c>
      <c r="S167" s="69"/>
      <c r="T167" s="38"/>
      <c r="U167" s="38"/>
      <c r="V167" s="38"/>
      <c r="W167" s="38"/>
      <c r="X167" s="38"/>
      <c r="Y167" s="38"/>
      <c r="Z167" s="38"/>
      <c r="AA167" s="38"/>
      <c r="AB167" s="38"/>
    </row>
    <row r="168" spans="1:28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69" t="s">
        <v>616</v>
      </c>
      <c r="S168" s="69" t="s">
        <v>617</v>
      </c>
      <c r="T168" s="38"/>
      <c r="U168" s="38"/>
      <c r="V168" s="38"/>
      <c r="W168" s="38"/>
      <c r="X168" s="38"/>
      <c r="Y168" s="38"/>
      <c r="Z168" s="38"/>
      <c r="AA168" s="38"/>
      <c r="AB168" s="38"/>
    </row>
    <row r="169" spans="1:28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69" t="s">
        <v>618</v>
      </c>
      <c r="S169" s="69" t="s">
        <v>619</v>
      </c>
      <c r="T169" s="38"/>
      <c r="U169" s="38"/>
      <c r="V169" s="38"/>
      <c r="W169" s="38"/>
      <c r="X169" s="38"/>
      <c r="Y169" s="38"/>
      <c r="Z169" s="38"/>
      <c r="AA169" s="38"/>
      <c r="AB169" s="38"/>
    </row>
    <row r="170" spans="1:28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69"/>
      <c r="S170" s="69"/>
      <c r="T170" s="38"/>
      <c r="U170" s="38"/>
      <c r="V170" s="38"/>
      <c r="W170" s="38"/>
      <c r="X170" s="38"/>
      <c r="Y170" s="38"/>
      <c r="Z170" s="38"/>
      <c r="AA170" s="38"/>
      <c r="AB170" s="38"/>
    </row>
    <row r="171" spans="1:28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69"/>
      <c r="S171" s="69"/>
      <c r="T171" s="38"/>
      <c r="U171" s="38"/>
      <c r="V171" s="38"/>
      <c r="W171" s="38"/>
      <c r="X171" s="38"/>
      <c r="Y171" s="38"/>
      <c r="Z171" s="38"/>
      <c r="AA171" s="38"/>
      <c r="AB171" s="38"/>
    </row>
    <row r="172" spans="1:28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69"/>
      <c r="S172" s="69"/>
      <c r="T172" s="38"/>
      <c r="U172" s="38"/>
      <c r="V172" s="38"/>
      <c r="W172" s="38"/>
      <c r="X172" s="38"/>
      <c r="Y172" s="38"/>
      <c r="Z172" s="38"/>
      <c r="AA172" s="38"/>
      <c r="AB172" s="38"/>
    </row>
    <row r="173" spans="1:28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</row>
    <row r="174" spans="1:28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</row>
    <row r="175" spans="1:28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</row>
    <row r="176" spans="1:28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</row>
    <row r="177" spans="1:28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</row>
    <row r="178" spans="1:28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</row>
    <row r="179" spans="1:28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</row>
    <row r="180" spans="1:28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</row>
    <row r="181" spans="1:28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1:28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1:28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</row>
    <row r="184" spans="1:28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</row>
    <row r="185" spans="1:28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</row>
    <row r="186" spans="1:28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1:28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1:28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</row>
    <row r="189" spans="1:28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1:28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1:28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</row>
    <row r="192" spans="1:28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</row>
    <row r="193" spans="1:28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</row>
    <row r="194" spans="1:28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</row>
    <row r="195" spans="1:28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</row>
    <row r="196" spans="1:28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</row>
    <row r="197" spans="1:28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1:28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</row>
    <row r="199" spans="1:28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</row>
    <row r="200" spans="1:28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</row>
  </sheetData>
  <pageMargins left="0.7" right="0.7" top="0.75" bottom="0.75" header="0.3" footer="0.3"/>
  <customProperties>
    <customPr name="Programm_cenniki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AW2500"/>
  <sheetViews>
    <sheetView workbookViewId="0"/>
  </sheetViews>
  <sheetFormatPr defaultRowHeight="12.75"/>
  <sheetData>
    <row r="1" spans="1:49">
      <c r="A1" s="37" t="s">
        <v>621</v>
      </c>
      <c r="B1" s="37" t="s">
        <v>627</v>
      </c>
    </row>
    <row r="2" spans="1:49">
      <c r="A2" s="37" t="s">
        <v>622</v>
      </c>
      <c r="B2" s="37" t="s">
        <v>628</v>
      </c>
    </row>
    <row r="3" spans="1:49">
      <c r="A3" s="37" t="s">
        <v>623</v>
      </c>
      <c r="B3" s="37"/>
    </row>
    <row r="4" spans="1:49">
      <c r="A4" s="37" t="s">
        <v>624</v>
      </c>
      <c r="B4" s="37" t="s">
        <v>625</v>
      </c>
    </row>
    <row r="5" spans="1:49">
      <c r="A5" s="37" t="s">
        <v>626</v>
      </c>
      <c r="B5" s="37">
        <v>1</v>
      </c>
      <c r="AP5">
        <f>COUNTA(AP9:AP2500)</f>
        <v>79</v>
      </c>
    </row>
    <row r="6" spans="1:49">
      <c r="AP6" s="36">
        <f>MAX(AP9:AP2500)</f>
        <v>79</v>
      </c>
    </row>
    <row r="7" spans="1:49">
      <c r="AP7" s="36">
        <f>MAX(MAX(AP9:AP2500),COUNTA(AP9:AP2500))</f>
        <v>79</v>
      </c>
    </row>
    <row r="8" spans="1:49" ht="38.25">
      <c r="AP8" s="35" t="s">
        <v>320</v>
      </c>
    </row>
    <row r="9" spans="1:49">
      <c r="I9">
        <v>94</v>
      </c>
      <c r="P9" t="s">
        <v>9</v>
      </c>
      <c r="AA9" s="38">
        <f>MROUND(ABS(84),0.01)*1</f>
        <v>84</v>
      </c>
      <c r="AB9" s="38"/>
      <c r="AP9" s="36">
        <v>1</v>
      </c>
      <c r="AQ9" s="36"/>
      <c r="AR9" s="36"/>
      <c r="AS9" s="36"/>
      <c r="AT9" s="36"/>
      <c r="AU9" s="36"/>
      <c r="AV9" s="36"/>
      <c r="AW9" s="36"/>
    </row>
    <row r="10" spans="1:49">
      <c r="I10">
        <v>114.5</v>
      </c>
      <c r="P10" t="s">
        <v>31</v>
      </c>
      <c r="AA10" s="38">
        <f>MROUND(ABS(102.5),0.01)*1</f>
        <v>102.5</v>
      </c>
      <c r="AB10" s="38"/>
      <c r="AP10" s="36">
        <v>2</v>
      </c>
      <c r="AQ10" s="36"/>
      <c r="AR10" s="36"/>
      <c r="AS10" s="36"/>
      <c r="AT10" s="36"/>
      <c r="AU10" s="36"/>
      <c r="AV10" s="36"/>
      <c r="AW10" s="36"/>
    </row>
    <row r="11" spans="1:49">
      <c r="I11">
        <v>87.5</v>
      </c>
      <c r="P11" t="s">
        <v>1</v>
      </c>
      <c r="AA11" s="38">
        <f>MROUND(ABS(78),0.01)*1</f>
        <v>78</v>
      </c>
      <c r="AB11" s="38"/>
      <c r="AP11" s="36">
        <v>3</v>
      </c>
      <c r="AQ11" s="36"/>
      <c r="AR11" s="36"/>
      <c r="AS11" s="36"/>
      <c r="AT11" s="36"/>
      <c r="AU11" s="36"/>
      <c r="AV11" s="36"/>
      <c r="AW11" s="36"/>
    </row>
    <row r="12" spans="1:49">
      <c r="I12">
        <v>74.5</v>
      </c>
      <c r="P12" t="s">
        <v>80</v>
      </c>
      <c r="AA12" s="38">
        <f>MROUND(ABS(66.5),0.01)*1</f>
        <v>66.5</v>
      </c>
      <c r="AB12" s="38"/>
      <c r="AP12" s="36">
        <v>4</v>
      </c>
      <c r="AQ12" s="36"/>
      <c r="AR12" s="36"/>
      <c r="AS12" s="36"/>
      <c r="AT12" s="36"/>
      <c r="AU12" s="36"/>
      <c r="AV12" s="36"/>
      <c r="AW12" s="36"/>
    </row>
    <row r="13" spans="1:49">
      <c r="I13">
        <v>81</v>
      </c>
      <c r="P13" t="s">
        <v>17</v>
      </c>
      <c r="AA13" s="38">
        <f>MROUND(ABS(69),0.01)*1</f>
        <v>69</v>
      </c>
      <c r="AB13" s="38"/>
      <c r="AP13" s="36">
        <v>5</v>
      </c>
      <c r="AQ13" s="36"/>
      <c r="AR13" s="36"/>
      <c r="AS13" s="36"/>
      <c r="AT13" s="36"/>
      <c r="AU13" s="36"/>
      <c r="AV13" s="36"/>
      <c r="AW13" s="36"/>
    </row>
    <row r="14" spans="1:49">
      <c r="I14">
        <v>81</v>
      </c>
      <c r="P14" t="s">
        <v>81</v>
      </c>
      <c r="AA14" s="38">
        <f>MROUND(ABS(72),0.01)*1</f>
        <v>72</v>
      </c>
      <c r="AB14" s="38"/>
      <c r="AP14" s="36">
        <v>6</v>
      </c>
      <c r="AQ14" s="36"/>
      <c r="AR14" s="36"/>
      <c r="AS14" s="36"/>
      <c r="AT14" s="36"/>
      <c r="AU14" s="36"/>
      <c r="AV14" s="36"/>
      <c r="AW14" s="36"/>
    </row>
    <row r="15" spans="1:49">
      <c r="I15">
        <v>88</v>
      </c>
      <c r="P15" t="s">
        <v>170</v>
      </c>
      <c r="AA15" s="38">
        <f>MROUND(ABS(82),0.01)*1</f>
        <v>82</v>
      </c>
      <c r="AB15" s="38"/>
      <c r="AP15" s="36">
        <v>7</v>
      </c>
      <c r="AQ15" s="36"/>
      <c r="AR15" s="36"/>
      <c r="AS15" s="36"/>
      <c r="AT15" s="36"/>
      <c r="AU15" s="36"/>
      <c r="AV15" s="36"/>
      <c r="AW15" s="36"/>
    </row>
    <row r="16" spans="1:49">
      <c r="I16">
        <v>69</v>
      </c>
      <c r="P16" t="s">
        <v>82</v>
      </c>
      <c r="AA16" s="38">
        <f>MROUND(ABS(60),0.01)*1</f>
        <v>60</v>
      </c>
      <c r="AB16" s="38"/>
      <c r="AP16" s="36">
        <v>8</v>
      </c>
      <c r="AQ16" s="36"/>
      <c r="AR16" s="36"/>
      <c r="AS16" s="36"/>
      <c r="AT16" s="36"/>
      <c r="AU16" s="36"/>
      <c r="AV16" s="36"/>
      <c r="AW16" s="36"/>
    </row>
    <row r="17" spans="9:49">
      <c r="I17">
        <v>210</v>
      </c>
      <c r="P17" t="s">
        <v>162</v>
      </c>
      <c r="AA17" s="38">
        <f>MROUND(ABS(186),0.01)*1</f>
        <v>186</v>
      </c>
      <c r="AB17" s="38"/>
      <c r="AP17" s="36">
        <v>9</v>
      </c>
      <c r="AQ17" s="36"/>
      <c r="AR17" s="36"/>
      <c r="AS17" s="36"/>
      <c r="AT17" s="36"/>
      <c r="AU17" s="36"/>
      <c r="AV17" s="36"/>
      <c r="AW17" s="36"/>
    </row>
    <row r="18" spans="9:49">
      <c r="I18">
        <v>231</v>
      </c>
      <c r="P18" t="s">
        <v>178</v>
      </c>
      <c r="AA18" s="38">
        <f>MROUND(ABS(231),0.01)*1</f>
        <v>231</v>
      </c>
      <c r="AB18" s="38"/>
      <c r="AP18" s="36">
        <v>10</v>
      </c>
      <c r="AQ18" s="36"/>
      <c r="AR18" s="36"/>
      <c r="AS18" s="36"/>
      <c r="AT18" s="36"/>
      <c r="AU18" s="36"/>
      <c r="AV18" s="36"/>
      <c r="AW18" s="36"/>
    </row>
    <row r="19" spans="9:49">
      <c r="I19">
        <v>215</v>
      </c>
      <c r="P19" t="s">
        <v>177</v>
      </c>
      <c r="AA19" s="38">
        <f>MROUND(ABS(215),0.01)*1</f>
        <v>215</v>
      </c>
      <c r="AB19" s="38"/>
      <c r="AP19" s="36">
        <v>11</v>
      </c>
      <c r="AQ19" s="36"/>
      <c r="AR19" s="36"/>
      <c r="AS19" s="36"/>
      <c r="AT19" s="36"/>
      <c r="AU19" s="36"/>
      <c r="AV19" s="36"/>
      <c r="AW19" s="36"/>
    </row>
    <row r="20" spans="9:49">
      <c r="I20">
        <v>137</v>
      </c>
      <c r="P20" t="s">
        <v>83</v>
      </c>
      <c r="AA20" s="38">
        <f>MROUND(ABS(127),0.01)*1</f>
        <v>127</v>
      </c>
      <c r="AB20" s="38"/>
      <c r="AP20" s="36">
        <v>12</v>
      </c>
      <c r="AQ20" s="36"/>
      <c r="AR20" s="36"/>
      <c r="AS20" s="36"/>
      <c r="AT20" s="36"/>
      <c r="AU20" s="36"/>
      <c r="AV20" s="36"/>
      <c r="AW20" s="36"/>
    </row>
    <row r="21" spans="9:49">
      <c r="I21">
        <v>109</v>
      </c>
      <c r="P21" t="s">
        <v>179</v>
      </c>
      <c r="AA21" s="38">
        <f>MROUND(ABS(109),0.01)*1</f>
        <v>109</v>
      </c>
      <c r="AB21" s="38"/>
      <c r="AP21" s="36">
        <v>13</v>
      </c>
      <c r="AQ21" s="36"/>
      <c r="AR21" s="36"/>
      <c r="AS21" s="36"/>
      <c r="AT21" s="36"/>
      <c r="AU21" s="36"/>
      <c r="AV21" s="36"/>
      <c r="AW21" s="36"/>
    </row>
    <row r="22" spans="9:49">
      <c r="I22">
        <v>90.5</v>
      </c>
      <c r="P22" t="s">
        <v>84</v>
      </c>
      <c r="AA22" s="38">
        <f>MROUND(ABS(84),0.01)*1</f>
        <v>84</v>
      </c>
      <c r="AB22" s="38"/>
      <c r="AP22" s="36">
        <v>14</v>
      </c>
      <c r="AQ22" s="36"/>
      <c r="AR22" s="36"/>
      <c r="AS22" s="36"/>
      <c r="AT22" s="36"/>
      <c r="AU22" s="36"/>
      <c r="AV22" s="36"/>
      <c r="AW22" s="36"/>
    </row>
    <row r="23" spans="9:49">
      <c r="I23">
        <v>151</v>
      </c>
      <c r="P23" t="s">
        <v>85</v>
      </c>
      <c r="AA23" s="38">
        <f>MROUND(ABS(140),0.01)*1</f>
        <v>140</v>
      </c>
      <c r="AB23" s="38"/>
      <c r="AP23" s="36">
        <v>15</v>
      </c>
      <c r="AQ23" s="36"/>
      <c r="AR23" s="36"/>
      <c r="AS23" s="36"/>
      <c r="AT23" s="36"/>
      <c r="AU23" s="36"/>
      <c r="AV23" s="36"/>
      <c r="AW23" s="36"/>
    </row>
    <row r="24" spans="9:49">
      <c r="I24">
        <v>415</v>
      </c>
      <c r="P24" t="s">
        <v>290</v>
      </c>
      <c r="AA24" s="38">
        <f>MROUND(ABS(370.5),0.01)*1</f>
        <v>370.5</v>
      </c>
      <c r="AB24" s="38"/>
      <c r="AP24" s="36">
        <v>16</v>
      </c>
      <c r="AQ24" s="36"/>
      <c r="AR24" s="36"/>
      <c r="AS24" s="36"/>
      <c r="AT24" s="36"/>
      <c r="AU24" s="36"/>
      <c r="AV24" s="36"/>
      <c r="AW24" s="36"/>
    </row>
    <row r="25" spans="9:49">
      <c r="I25">
        <v>66.5</v>
      </c>
      <c r="P25" t="s">
        <v>291</v>
      </c>
      <c r="AA25" s="38">
        <f>MROUND(ABS(59.5),0.01)*1</f>
        <v>59.5</v>
      </c>
      <c r="AB25" s="38"/>
      <c r="AP25" s="36">
        <v>17</v>
      </c>
      <c r="AQ25" s="36"/>
      <c r="AR25" s="36"/>
      <c r="AS25" s="36"/>
      <c r="AT25" s="36"/>
      <c r="AU25" s="36"/>
      <c r="AV25" s="36"/>
      <c r="AW25" s="36"/>
    </row>
    <row r="26" spans="9:49">
      <c r="I26">
        <v>84.5</v>
      </c>
      <c r="P26" t="s">
        <v>292</v>
      </c>
      <c r="AA26" s="38">
        <f>MROUND(ABS(75.5),0.01)*1</f>
        <v>75.5</v>
      </c>
      <c r="AB26" s="38"/>
      <c r="AP26" s="36">
        <v>18</v>
      </c>
      <c r="AQ26" s="36"/>
      <c r="AR26" s="36"/>
      <c r="AS26" s="36"/>
      <c r="AT26" s="36"/>
      <c r="AU26" s="36"/>
      <c r="AV26" s="36"/>
      <c r="AW26" s="36"/>
    </row>
    <row r="27" spans="9:49">
      <c r="I27">
        <v>182</v>
      </c>
      <c r="P27" t="s">
        <v>295</v>
      </c>
      <c r="AA27" s="38">
        <f>MROUND(ABS(162.5),0.01)*1</f>
        <v>162.5</v>
      </c>
      <c r="AB27" s="38"/>
      <c r="AP27" s="36">
        <v>19</v>
      </c>
      <c r="AQ27" s="36"/>
      <c r="AR27" s="36"/>
      <c r="AS27" s="36"/>
      <c r="AT27" s="36"/>
      <c r="AU27" s="36"/>
      <c r="AV27" s="36"/>
      <c r="AW27" s="36"/>
    </row>
    <row r="28" spans="9:49">
      <c r="I28">
        <v>116.5</v>
      </c>
      <c r="P28" t="s">
        <v>294</v>
      </c>
      <c r="AA28" s="38">
        <f>MROUND(ABS(104),0.01)*1</f>
        <v>104</v>
      </c>
      <c r="AB28" s="38"/>
      <c r="AP28" s="36">
        <v>20</v>
      </c>
      <c r="AQ28" s="36"/>
      <c r="AR28" s="36"/>
      <c r="AS28" s="36"/>
      <c r="AT28" s="36"/>
      <c r="AU28" s="36"/>
      <c r="AV28" s="36"/>
      <c r="AW28" s="36"/>
    </row>
    <row r="29" spans="9:49">
      <c r="I29">
        <v>137.5</v>
      </c>
      <c r="P29" t="s">
        <v>293</v>
      </c>
      <c r="AA29" s="38">
        <f>MROUND(ABS(123),0.01)*1</f>
        <v>123</v>
      </c>
      <c r="AB29" s="38"/>
      <c r="AP29" s="36">
        <v>21</v>
      </c>
      <c r="AQ29" s="36"/>
      <c r="AR29" s="36"/>
      <c r="AS29" s="36"/>
      <c r="AT29" s="36"/>
      <c r="AU29" s="36"/>
      <c r="AV29" s="36"/>
      <c r="AW29" s="36"/>
    </row>
    <row r="30" spans="9:49">
      <c r="I30">
        <v>200.5</v>
      </c>
      <c r="P30" t="s">
        <v>309</v>
      </c>
      <c r="AA30" s="38">
        <f>MROUND(ABS(179),0.01)*1</f>
        <v>179</v>
      </c>
      <c r="AB30" s="38"/>
      <c r="AP30" s="36">
        <v>22</v>
      </c>
      <c r="AQ30" s="36"/>
      <c r="AR30" s="36"/>
      <c r="AS30" s="36"/>
      <c r="AT30" s="36"/>
      <c r="AU30" s="36"/>
      <c r="AV30" s="36"/>
      <c r="AW30" s="36"/>
    </row>
    <row r="31" spans="9:49">
      <c r="I31">
        <v>193</v>
      </c>
      <c r="P31" t="s">
        <v>308</v>
      </c>
      <c r="AA31" s="38">
        <f>MROUND(ABS(172.5),0.01)*1</f>
        <v>172.5</v>
      </c>
      <c r="AB31" s="38"/>
      <c r="AP31" s="36">
        <v>23</v>
      </c>
      <c r="AQ31" s="36"/>
      <c r="AR31" s="36"/>
      <c r="AS31" s="36"/>
      <c r="AT31" s="36"/>
      <c r="AU31" s="36"/>
      <c r="AV31" s="36"/>
      <c r="AW31" s="36"/>
    </row>
    <row r="32" spans="9:49">
      <c r="I32">
        <v>123.5</v>
      </c>
      <c r="P32" t="s">
        <v>307</v>
      </c>
      <c r="AA32" s="38">
        <f>MROUND(ABS(110),0.01)*1</f>
        <v>110</v>
      </c>
      <c r="AB32" s="38"/>
      <c r="AP32" s="36">
        <v>24</v>
      </c>
      <c r="AQ32" s="36"/>
      <c r="AR32" s="36"/>
      <c r="AS32" s="36"/>
      <c r="AT32" s="36"/>
      <c r="AU32" s="36"/>
      <c r="AV32" s="36"/>
      <c r="AW32" s="36"/>
    </row>
    <row r="33" spans="9:49">
      <c r="I33">
        <v>161.5</v>
      </c>
      <c r="P33" t="s">
        <v>259</v>
      </c>
      <c r="AA33" s="38">
        <f>MROUND(ABS(144),0.01)*1</f>
        <v>144</v>
      </c>
      <c r="AB33" s="38"/>
      <c r="AP33" s="36">
        <v>25</v>
      </c>
      <c r="AQ33" s="36"/>
      <c r="AR33" s="36"/>
      <c r="AS33" s="36"/>
      <c r="AT33" s="36"/>
      <c r="AU33" s="36"/>
      <c r="AV33" s="36"/>
      <c r="AW33" s="36"/>
    </row>
    <row r="34" spans="9:49">
      <c r="I34">
        <v>245</v>
      </c>
      <c r="P34" t="s">
        <v>260</v>
      </c>
      <c r="AA34" s="38">
        <f>MROUND(ABS(218.5),0.01)*1</f>
        <v>218.5</v>
      </c>
      <c r="AB34" s="38"/>
      <c r="AP34" s="36">
        <v>26</v>
      </c>
      <c r="AQ34" s="36"/>
      <c r="AR34" s="36"/>
      <c r="AS34" s="36"/>
      <c r="AT34" s="36"/>
      <c r="AU34" s="36"/>
      <c r="AV34" s="36"/>
      <c r="AW34" s="36"/>
    </row>
    <row r="35" spans="9:49">
      <c r="I35">
        <v>165.5</v>
      </c>
      <c r="P35" t="s">
        <v>261</v>
      </c>
      <c r="AA35" s="38">
        <f>MROUND(ABS(147.5),0.01)*1</f>
        <v>147.5</v>
      </c>
      <c r="AB35" s="38"/>
      <c r="AP35" s="36">
        <v>27</v>
      </c>
      <c r="AQ35" s="36"/>
      <c r="AR35" s="36"/>
      <c r="AS35" s="36"/>
      <c r="AT35" s="36"/>
      <c r="AU35" s="36"/>
      <c r="AV35" s="36"/>
      <c r="AW35" s="36"/>
    </row>
    <row r="36" spans="9:49">
      <c r="I36">
        <v>242</v>
      </c>
      <c r="P36" t="s">
        <v>261</v>
      </c>
      <c r="AA36" s="38">
        <f>MROUND(ABS(216.5),0.01)*1</f>
        <v>216.5</v>
      </c>
      <c r="AB36" s="38"/>
      <c r="AP36" s="36">
        <v>28</v>
      </c>
      <c r="AQ36" s="36"/>
      <c r="AR36" s="36"/>
      <c r="AS36" s="36"/>
      <c r="AT36" s="36"/>
      <c r="AU36" s="36"/>
      <c r="AV36" s="36"/>
      <c r="AW36" s="36"/>
    </row>
    <row r="37" spans="9:49">
      <c r="I37">
        <v>612</v>
      </c>
      <c r="P37" t="s">
        <v>262</v>
      </c>
      <c r="AA37" s="38">
        <f>MROUND(ABS(546.5),0.01)*1</f>
        <v>546.5</v>
      </c>
      <c r="AB37" s="38"/>
      <c r="AP37" s="36">
        <v>29</v>
      </c>
      <c r="AQ37" s="36"/>
      <c r="AR37" s="36"/>
      <c r="AS37" s="36"/>
      <c r="AT37" s="36"/>
      <c r="AU37" s="36"/>
      <c r="AV37" s="36"/>
      <c r="AW37" s="36"/>
    </row>
    <row r="38" spans="9:49">
      <c r="I38">
        <v>816.5</v>
      </c>
      <c r="P38" t="s">
        <v>263</v>
      </c>
      <c r="AA38" s="38">
        <f>MROUND(ABS(729),0.01)*1</f>
        <v>729</v>
      </c>
      <c r="AB38" s="38"/>
      <c r="AP38" s="36">
        <v>30</v>
      </c>
      <c r="AQ38" s="36"/>
      <c r="AR38" s="36"/>
      <c r="AS38" s="36"/>
      <c r="AT38" s="36"/>
      <c r="AU38" s="36"/>
      <c r="AV38" s="36"/>
      <c r="AW38" s="36"/>
    </row>
    <row r="39" spans="9:49">
      <c r="I39">
        <v>1116</v>
      </c>
      <c r="P39" t="s">
        <v>264</v>
      </c>
      <c r="AA39" s="38">
        <f>MROUND(ABS(996),0.01)*1</f>
        <v>996</v>
      </c>
      <c r="AB39" s="38"/>
      <c r="AP39" s="36">
        <v>31</v>
      </c>
      <c r="AQ39" s="36"/>
      <c r="AR39" s="36"/>
      <c r="AS39" s="36"/>
      <c r="AT39" s="36"/>
      <c r="AU39" s="36"/>
      <c r="AV39" s="36"/>
      <c r="AW39" s="36"/>
    </row>
    <row r="40" spans="9:49">
      <c r="I40">
        <v>207</v>
      </c>
      <c r="P40" t="s">
        <v>265</v>
      </c>
      <c r="AA40" s="38">
        <f>MROUND(ABS(185),0.01)*1</f>
        <v>185</v>
      </c>
      <c r="AB40" s="38"/>
      <c r="AP40" s="36">
        <v>32</v>
      </c>
      <c r="AQ40" s="36"/>
      <c r="AR40" s="36"/>
      <c r="AS40" s="36"/>
      <c r="AT40" s="36"/>
      <c r="AU40" s="36"/>
      <c r="AV40" s="36"/>
      <c r="AW40" s="36"/>
    </row>
    <row r="41" spans="9:49">
      <c r="I41">
        <v>248.5</v>
      </c>
      <c r="P41" t="s">
        <v>266</v>
      </c>
      <c r="AA41" s="38">
        <f>MROUND(ABS(221.5),0.01)*1</f>
        <v>221.5</v>
      </c>
      <c r="AB41" s="38"/>
      <c r="AP41" s="36">
        <v>33</v>
      </c>
      <c r="AQ41" s="36"/>
      <c r="AR41" s="36"/>
      <c r="AS41" s="36"/>
      <c r="AT41" s="36"/>
      <c r="AU41" s="36"/>
      <c r="AV41" s="36"/>
      <c r="AW41" s="36"/>
    </row>
    <row r="42" spans="9:49">
      <c r="I42">
        <v>316</v>
      </c>
      <c r="P42" t="s">
        <v>267</v>
      </c>
      <c r="AA42" s="38">
        <f>MROUND(ABS(282),0.01)*1</f>
        <v>282</v>
      </c>
      <c r="AB42" s="38"/>
      <c r="AP42" s="36">
        <v>34</v>
      </c>
      <c r="AQ42" s="36"/>
      <c r="AR42" s="36"/>
      <c r="AS42" s="36"/>
      <c r="AT42" s="36"/>
      <c r="AU42" s="36"/>
      <c r="AV42" s="36"/>
      <c r="AW42" s="36"/>
    </row>
    <row r="43" spans="9:49">
      <c r="I43">
        <v>554.5</v>
      </c>
      <c r="P43" t="s">
        <v>267</v>
      </c>
      <c r="AA43" s="38">
        <f>MROUND(ABS(495),0.01)*1</f>
        <v>495</v>
      </c>
      <c r="AB43" s="38"/>
      <c r="AP43" s="36">
        <v>35</v>
      </c>
      <c r="AQ43" s="36"/>
      <c r="AR43" s="36"/>
      <c r="AS43" s="36"/>
      <c r="AT43" s="36"/>
      <c r="AU43" s="36"/>
      <c r="AV43" s="36"/>
      <c r="AW43" s="36"/>
    </row>
    <row r="44" spans="9:49">
      <c r="I44">
        <v>246.5</v>
      </c>
      <c r="P44" t="s">
        <v>268</v>
      </c>
      <c r="AA44" s="38">
        <f>MROUND(ABS(220),0.01)*1</f>
        <v>220</v>
      </c>
      <c r="AB44" s="38"/>
      <c r="AP44" s="36">
        <v>36</v>
      </c>
      <c r="AQ44" s="36"/>
      <c r="AR44" s="36"/>
      <c r="AS44" s="36"/>
      <c r="AT44" s="36"/>
      <c r="AU44" s="36"/>
      <c r="AV44" s="36"/>
      <c r="AW44" s="36"/>
    </row>
    <row r="45" spans="9:49">
      <c r="I45">
        <v>286</v>
      </c>
      <c r="P45" t="s">
        <v>269</v>
      </c>
      <c r="AA45" s="38">
        <f>MROUND(ABS(255.5),0.01)*1</f>
        <v>255.5</v>
      </c>
      <c r="AB45" s="38"/>
      <c r="AP45" s="36">
        <v>37</v>
      </c>
      <c r="AQ45" s="36"/>
      <c r="AR45" s="36"/>
      <c r="AS45" s="36"/>
      <c r="AT45" s="36"/>
      <c r="AU45" s="36"/>
      <c r="AV45" s="36"/>
      <c r="AW45" s="36"/>
    </row>
    <row r="46" spans="9:49">
      <c r="I46">
        <v>352.5</v>
      </c>
      <c r="P46" t="s">
        <v>270</v>
      </c>
      <c r="AA46" s="38">
        <f>MROUND(ABS(315),0.01)*1</f>
        <v>315</v>
      </c>
      <c r="AB46" s="38"/>
      <c r="AP46" s="36">
        <v>38</v>
      </c>
      <c r="AQ46" s="36"/>
      <c r="AR46" s="36"/>
      <c r="AS46" s="36"/>
      <c r="AT46" s="36"/>
      <c r="AU46" s="36"/>
      <c r="AV46" s="36"/>
      <c r="AW46" s="36"/>
    </row>
    <row r="47" spans="9:49">
      <c r="I47">
        <v>914.5</v>
      </c>
      <c r="P47" t="s">
        <v>271</v>
      </c>
      <c r="AA47" s="38">
        <f>MROUND(ABS(816.5),0.01)*1</f>
        <v>816.5</v>
      </c>
      <c r="AB47" s="38"/>
      <c r="AP47" s="36">
        <v>39</v>
      </c>
      <c r="AQ47" s="36"/>
      <c r="AR47" s="36"/>
      <c r="AS47" s="36"/>
      <c r="AT47" s="36"/>
      <c r="AU47" s="36"/>
      <c r="AV47" s="36"/>
      <c r="AW47" s="36"/>
    </row>
    <row r="48" spans="9:49">
      <c r="I48">
        <v>249</v>
      </c>
      <c r="P48" t="s">
        <v>272</v>
      </c>
      <c r="AA48" s="38">
        <f>MROUND(ABS(222.5),0.01)*1</f>
        <v>222.5</v>
      </c>
      <c r="AB48" s="38"/>
      <c r="AP48" s="36">
        <v>40</v>
      </c>
      <c r="AQ48" s="36"/>
      <c r="AR48" s="36"/>
      <c r="AS48" s="36"/>
      <c r="AT48" s="36"/>
      <c r="AU48" s="36"/>
      <c r="AV48" s="36"/>
      <c r="AW48" s="36"/>
    </row>
    <row r="49" spans="9:49">
      <c r="I49">
        <v>271</v>
      </c>
      <c r="P49" t="s">
        <v>272</v>
      </c>
      <c r="AA49" s="38">
        <f>MROUND(ABS(242),0.01)*1</f>
        <v>242</v>
      </c>
      <c r="AB49" s="38"/>
      <c r="AP49" s="36">
        <v>41</v>
      </c>
      <c r="AQ49" s="36"/>
      <c r="AR49" s="36"/>
      <c r="AS49" s="36"/>
      <c r="AT49" s="36"/>
      <c r="AU49" s="36"/>
      <c r="AV49" s="36"/>
      <c r="AW49" s="36"/>
    </row>
    <row r="50" spans="9:49">
      <c r="I50">
        <v>226.5</v>
      </c>
      <c r="P50" t="s">
        <v>273</v>
      </c>
      <c r="AA50" s="38">
        <f>MROUND(ABS(202.5),0.01)*1</f>
        <v>202.5</v>
      </c>
      <c r="AB50" s="38"/>
      <c r="AP50" s="36">
        <v>42</v>
      </c>
      <c r="AQ50" s="36"/>
      <c r="AR50" s="36"/>
      <c r="AS50" s="36"/>
      <c r="AT50" s="36"/>
      <c r="AU50" s="36"/>
      <c r="AV50" s="36"/>
      <c r="AW50" s="36"/>
    </row>
    <row r="51" spans="9:49">
      <c r="I51">
        <v>278</v>
      </c>
      <c r="P51" t="s">
        <v>274</v>
      </c>
      <c r="AA51" s="38">
        <f>MROUND(ABS(248),0.01)*1</f>
        <v>248</v>
      </c>
      <c r="AB51" s="38"/>
      <c r="AP51" s="36">
        <v>43</v>
      </c>
      <c r="AQ51" s="36"/>
      <c r="AR51" s="36"/>
      <c r="AS51" s="36"/>
      <c r="AT51" s="36"/>
      <c r="AU51" s="36"/>
      <c r="AV51" s="36"/>
      <c r="AW51" s="36"/>
    </row>
    <row r="52" spans="9:49">
      <c r="I52">
        <v>100.5</v>
      </c>
      <c r="P52" t="s">
        <v>275</v>
      </c>
      <c r="AA52" s="38">
        <f>MROUND(ABS(90),0.01)*1</f>
        <v>90</v>
      </c>
      <c r="AB52" s="38"/>
      <c r="AP52" s="36">
        <v>44</v>
      </c>
      <c r="AQ52" s="36"/>
      <c r="AR52" s="36"/>
      <c r="AS52" s="36"/>
      <c r="AT52" s="36"/>
      <c r="AU52" s="36"/>
      <c r="AV52" s="36"/>
      <c r="AW52" s="36"/>
    </row>
    <row r="53" spans="9:49">
      <c r="I53">
        <v>119</v>
      </c>
      <c r="P53" t="s">
        <v>276</v>
      </c>
      <c r="AA53" s="38">
        <f>MROUND(ABS(106),0.01)*1</f>
        <v>106</v>
      </c>
      <c r="AB53" s="38"/>
      <c r="AP53" s="36">
        <v>45</v>
      </c>
      <c r="AQ53" s="36"/>
      <c r="AR53" s="36"/>
      <c r="AS53" s="36"/>
      <c r="AT53" s="36"/>
      <c r="AU53" s="36"/>
      <c r="AV53" s="36"/>
      <c r="AW53" s="36"/>
    </row>
    <row r="54" spans="9:49">
      <c r="I54">
        <v>73.5</v>
      </c>
      <c r="P54" t="s">
        <v>277</v>
      </c>
      <c r="AA54" s="38">
        <f>MROUND(ABS(65.5),0.01)*1</f>
        <v>65.5</v>
      </c>
      <c r="AB54" s="38"/>
      <c r="AP54" s="36">
        <v>46</v>
      </c>
      <c r="AQ54" s="36"/>
      <c r="AR54" s="36"/>
      <c r="AS54" s="36"/>
      <c r="AT54" s="36"/>
      <c r="AU54" s="36"/>
      <c r="AV54" s="36"/>
      <c r="AW54" s="36"/>
    </row>
    <row r="55" spans="9:49">
      <c r="I55">
        <v>129</v>
      </c>
      <c r="P55" t="s">
        <v>279</v>
      </c>
      <c r="AA55" s="38">
        <f>MROUND(ABS(115),0.01)*1</f>
        <v>115</v>
      </c>
      <c r="AB55" s="38"/>
      <c r="AP55" s="36">
        <v>47</v>
      </c>
      <c r="AQ55" s="36"/>
      <c r="AR55" s="36"/>
      <c r="AS55" s="36"/>
      <c r="AT55" s="36"/>
      <c r="AU55" s="36"/>
      <c r="AV55" s="36"/>
      <c r="AW55" s="36"/>
    </row>
    <row r="56" spans="9:49">
      <c r="I56">
        <v>185</v>
      </c>
      <c r="P56" t="s">
        <v>278</v>
      </c>
      <c r="AA56" s="38">
        <f>MROUND(ABS(165.5),0.01)*1</f>
        <v>165.5</v>
      </c>
      <c r="AB56" s="38"/>
      <c r="AP56" s="36">
        <v>48</v>
      </c>
      <c r="AQ56" s="36"/>
      <c r="AR56" s="36"/>
      <c r="AS56" s="36"/>
      <c r="AT56" s="36"/>
      <c r="AU56" s="36"/>
      <c r="AV56" s="36"/>
      <c r="AW56" s="36"/>
    </row>
    <row r="57" spans="9:49">
      <c r="I57">
        <v>67.5</v>
      </c>
      <c r="P57" t="s">
        <v>280</v>
      </c>
      <c r="AA57" s="38">
        <f>MROUND(ABS(60),0.01)*1</f>
        <v>60</v>
      </c>
      <c r="AB57" s="38"/>
      <c r="AP57" s="36">
        <v>49</v>
      </c>
      <c r="AQ57" s="36"/>
      <c r="AR57" s="36"/>
      <c r="AS57" s="36"/>
      <c r="AT57" s="36"/>
      <c r="AU57" s="36"/>
      <c r="AV57" s="36"/>
      <c r="AW57" s="36"/>
    </row>
    <row r="58" spans="9:49">
      <c r="I58">
        <v>94</v>
      </c>
      <c r="P58" t="s">
        <v>281</v>
      </c>
      <c r="AA58" s="38">
        <f>MROUND(ABS(84),0.01)*1</f>
        <v>84</v>
      </c>
      <c r="AB58" s="38"/>
      <c r="AP58" s="36">
        <v>50</v>
      </c>
      <c r="AQ58" s="36"/>
      <c r="AR58" s="36"/>
      <c r="AS58" s="36"/>
      <c r="AT58" s="36"/>
      <c r="AU58" s="36"/>
      <c r="AV58" s="36"/>
      <c r="AW58" s="36"/>
    </row>
    <row r="59" spans="9:49">
      <c r="I59">
        <v>167</v>
      </c>
      <c r="P59" t="s">
        <v>282</v>
      </c>
      <c r="AA59" s="38">
        <f>MROUND(ABS(149.5),0.01)*1</f>
        <v>149.5</v>
      </c>
      <c r="AB59" s="38"/>
      <c r="AP59" s="36">
        <v>51</v>
      </c>
      <c r="AQ59" s="36"/>
      <c r="AR59" s="36"/>
      <c r="AS59" s="36"/>
      <c r="AT59" s="36"/>
      <c r="AU59" s="36"/>
      <c r="AV59" s="36"/>
      <c r="AW59" s="36"/>
    </row>
    <row r="60" spans="9:49">
      <c r="I60">
        <v>243.5</v>
      </c>
      <c r="P60" t="s">
        <v>283</v>
      </c>
      <c r="AA60" s="38">
        <f>MROUND(ABS(217),0.01)*1</f>
        <v>217</v>
      </c>
      <c r="AB60" s="38"/>
      <c r="AP60" s="36">
        <v>52</v>
      </c>
      <c r="AQ60" s="36"/>
      <c r="AR60" s="36"/>
      <c r="AS60" s="36"/>
      <c r="AT60" s="36"/>
      <c r="AU60" s="36"/>
      <c r="AV60" s="36"/>
      <c r="AW60" s="36"/>
    </row>
    <row r="61" spans="9:49">
      <c r="I61">
        <v>74.5</v>
      </c>
      <c r="P61" t="s">
        <v>284</v>
      </c>
      <c r="AA61" s="38">
        <f>MROUND(ABS(66.5),0.01)*1</f>
        <v>66.5</v>
      </c>
      <c r="AB61" s="38"/>
      <c r="AP61" s="36">
        <v>53</v>
      </c>
      <c r="AQ61" s="36"/>
      <c r="AR61" s="36"/>
      <c r="AS61" s="36"/>
      <c r="AT61" s="36"/>
      <c r="AU61" s="36"/>
      <c r="AV61" s="36"/>
      <c r="AW61" s="36"/>
    </row>
    <row r="62" spans="9:49">
      <c r="I62">
        <v>236</v>
      </c>
      <c r="P62" t="s">
        <v>285</v>
      </c>
      <c r="AA62" s="38">
        <f>MROUND(ABS(210.5),0.01)*1</f>
        <v>210.5</v>
      </c>
      <c r="AB62" s="38"/>
      <c r="AP62" s="36">
        <v>54</v>
      </c>
      <c r="AQ62" s="36"/>
      <c r="AR62" s="36"/>
      <c r="AS62" s="36"/>
      <c r="AT62" s="36"/>
      <c r="AU62" s="36"/>
      <c r="AV62" s="36"/>
      <c r="AW62" s="36"/>
    </row>
    <row r="63" spans="9:49">
      <c r="I63">
        <v>139</v>
      </c>
      <c r="P63" t="s">
        <v>286</v>
      </c>
      <c r="AA63" s="38">
        <f>MROUND(ABS(124),0.01)*1</f>
        <v>124</v>
      </c>
      <c r="AB63" s="38"/>
      <c r="AP63" s="36">
        <v>55</v>
      </c>
      <c r="AQ63" s="36"/>
      <c r="AR63" s="36"/>
      <c r="AS63" s="36"/>
      <c r="AT63" s="36"/>
      <c r="AU63" s="36"/>
      <c r="AV63" s="36"/>
      <c r="AW63" s="36"/>
    </row>
    <row r="64" spans="9:49">
      <c r="I64">
        <v>225.5</v>
      </c>
      <c r="P64" t="s">
        <v>287</v>
      </c>
      <c r="AA64" s="38">
        <f>MROUND(ABS(201),0.01)*1</f>
        <v>201</v>
      </c>
      <c r="AB64" s="38"/>
      <c r="AP64" s="36">
        <v>56</v>
      </c>
      <c r="AQ64" s="36"/>
      <c r="AR64" s="36"/>
      <c r="AS64" s="36"/>
      <c r="AT64" s="36"/>
      <c r="AU64" s="36"/>
      <c r="AV64" s="36"/>
      <c r="AW64" s="36"/>
    </row>
    <row r="65" spans="9:49">
      <c r="I65">
        <v>305</v>
      </c>
      <c r="P65" t="s">
        <v>288</v>
      </c>
      <c r="AA65" s="38">
        <f>MROUND(ABS(272.5),0.01)*1</f>
        <v>272.5</v>
      </c>
      <c r="AB65" s="38"/>
      <c r="AP65" s="36">
        <v>57</v>
      </c>
      <c r="AQ65" s="36"/>
      <c r="AR65" s="36"/>
      <c r="AS65" s="36"/>
      <c r="AT65" s="36"/>
      <c r="AU65" s="36"/>
      <c r="AV65" s="36"/>
      <c r="AW65" s="36"/>
    </row>
    <row r="66" spans="9:49">
      <c r="I66">
        <v>394.5</v>
      </c>
      <c r="P66" t="s">
        <v>289</v>
      </c>
      <c r="AA66" s="38">
        <f>MROUND(ABS(352),0.01)*1</f>
        <v>352</v>
      </c>
      <c r="AB66" s="38"/>
      <c r="AP66" s="36">
        <v>58</v>
      </c>
      <c r="AQ66" s="36"/>
      <c r="AR66" s="36"/>
      <c r="AS66" s="36"/>
      <c r="AT66" s="36"/>
      <c r="AU66" s="36"/>
      <c r="AV66" s="36"/>
      <c r="AW66" s="36"/>
    </row>
    <row r="67" spans="9:49">
      <c r="I67">
        <v>760</v>
      </c>
      <c r="P67" t="s">
        <v>296</v>
      </c>
      <c r="AA67" s="38">
        <f>MROUND(ABS(679),0.01)*1</f>
        <v>679</v>
      </c>
      <c r="AB67" s="38"/>
      <c r="AP67" s="36">
        <v>59</v>
      </c>
      <c r="AQ67" s="36"/>
      <c r="AR67" s="36"/>
      <c r="AS67" s="36"/>
      <c r="AT67" s="36"/>
      <c r="AU67" s="36"/>
      <c r="AV67" s="36"/>
      <c r="AW67" s="36"/>
    </row>
    <row r="68" spans="9:49">
      <c r="I68">
        <v>1255.5</v>
      </c>
      <c r="P68" t="s">
        <v>297</v>
      </c>
      <c r="AA68" s="38">
        <f>MROUND(ABS(1121),0.01)*1</f>
        <v>1121</v>
      </c>
      <c r="AB68" s="38"/>
      <c r="AP68" s="36">
        <v>60</v>
      </c>
      <c r="AQ68" s="36"/>
      <c r="AR68" s="36"/>
      <c r="AS68" s="36"/>
      <c r="AT68" s="36"/>
      <c r="AU68" s="36"/>
      <c r="AV68" s="36"/>
      <c r="AW68" s="36"/>
    </row>
    <row r="69" spans="9:49">
      <c r="I69">
        <v>441</v>
      </c>
      <c r="P69" t="s">
        <v>298</v>
      </c>
      <c r="AA69" s="38">
        <f>MROUND(ABS(393.5),0.01)*1</f>
        <v>393.5</v>
      </c>
      <c r="AB69" s="38"/>
      <c r="AP69" s="36">
        <v>61</v>
      </c>
      <c r="AQ69" s="36"/>
      <c r="AR69" s="36"/>
      <c r="AS69" s="36"/>
      <c r="AT69" s="36"/>
      <c r="AU69" s="36"/>
      <c r="AV69" s="36"/>
      <c r="AW69" s="36"/>
    </row>
    <row r="70" spans="9:49">
      <c r="I70">
        <v>720.5</v>
      </c>
      <c r="P70" t="s">
        <v>299</v>
      </c>
      <c r="AA70" s="38">
        <f>MROUND(ABS(643),0.01)*1</f>
        <v>643</v>
      </c>
      <c r="AB70" s="38"/>
      <c r="AP70" s="36">
        <v>62</v>
      </c>
      <c r="AQ70" s="36"/>
      <c r="AR70" s="36"/>
      <c r="AS70" s="36"/>
      <c r="AT70" s="36"/>
      <c r="AU70" s="36"/>
      <c r="AV70" s="36"/>
      <c r="AW70" s="36"/>
    </row>
    <row r="71" spans="9:49">
      <c r="I71">
        <v>1321.5</v>
      </c>
      <c r="P71" t="s">
        <v>300</v>
      </c>
      <c r="AA71" s="38">
        <f>MROUND(ABS(1180),0.01)*1</f>
        <v>1180</v>
      </c>
      <c r="AB71" s="38"/>
      <c r="AP71" s="36">
        <v>63</v>
      </c>
      <c r="AQ71" s="36"/>
      <c r="AR71" s="36"/>
      <c r="AS71" s="36"/>
      <c r="AT71" s="36"/>
      <c r="AU71" s="36"/>
      <c r="AV71" s="36"/>
      <c r="AW71" s="36"/>
    </row>
    <row r="72" spans="9:49">
      <c r="I72">
        <v>833.5</v>
      </c>
      <c r="P72" t="s">
        <v>301</v>
      </c>
      <c r="AA72" s="38">
        <f>MROUND(ABS(744.5),0.01)*1</f>
        <v>744.5</v>
      </c>
      <c r="AB72" s="38"/>
      <c r="AP72" s="36">
        <v>64</v>
      </c>
      <c r="AQ72" s="36"/>
      <c r="AR72" s="36"/>
      <c r="AS72" s="36"/>
      <c r="AT72" s="36"/>
      <c r="AU72" s="36"/>
      <c r="AV72" s="36"/>
      <c r="AW72" s="36"/>
    </row>
    <row r="73" spans="9:49">
      <c r="I73">
        <v>1633</v>
      </c>
      <c r="P73" t="s">
        <v>302</v>
      </c>
      <c r="AA73" s="38">
        <f>MROUND(ABS(1458.5),0.01)*1</f>
        <v>1458.5</v>
      </c>
      <c r="AB73" s="38"/>
      <c r="AP73" s="36">
        <v>65</v>
      </c>
      <c r="AQ73" s="36"/>
      <c r="AR73" s="36"/>
      <c r="AS73" s="36"/>
      <c r="AT73" s="36"/>
      <c r="AU73" s="36"/>
      <c r="AV73" s="36"/>
      <c r="AW73" s="36"/>
    </row>
    <row r="74" spans="9:49">
      <c r="I74">
        <v>12</v>
      </c>
      <c r="P74" t="s">
        <v>303</v>
      </c>
      <c r="AA74" s="38">
        <f>MROUND(ABS(10.5),0.01)*1</f>
        <v>10.5</v>
      </c>
      <c r="AB74" s="38"/>
      <c r="AP74" s="36">
        <v>66</v>
      </c>
      <c r="AQ74" s="36"/>
      <c r="AR74" s="36"/>
      <c r="AS74" s="36"/>
      <c r="AT74" s="36"/>
      <c r="AU74" s="36"/>
      <c r="AV74" s="36"/>
      <c r="AW74" s="36"/>
    </row>
    <row r="75" spans="9:49">
      <c r="I75">
        <v>16.5</v>
      </c>
      <c r="P75" t="s">
        <v>304</v>
      </c>
      <c r="AA75" s="38">
        <f>MROUND(ABS(14.5),0.01)*1</f>
        <v>14.5</v>
      </c>
      <c r="AB75" s="38"/>
      <c r="AP75" s="36">
        <v>67</v>
      </c>
      <c r="AQ75" s="36"/>
      <c r="AR75" s="36"/>
      <c r="AS75" s="36"/>
      <c r="AT75" s="36"/>
      <c r="AU75" s="36"/>
      <c r="AV75" s="36"/>
      <c r="AW75" s="36"/>
    </row>
    <row r="76" spans="9:49">
      <c r="I76">
        <v>80.5</v>
      </c>
      <c r="P76" t="s">
        <v>305</v>
      </c>
      <c r="AA76" s="38">
        <f>MROUND(ABS(72),0.01)*1</f>
        <v>72</v>
      </c>
      <c r="AB76" s="38"/>
      <c r="AP76" s="36">
        <v>68</v>
      </c>
      <c r="AQ76" s="36"/>
      <c r="AR76" s="36"/>
      <c r="AS76" s="36"/>
      <c r="AT76" s="36"/>
      <c r="AU76" s="36"/>
      <c r="AV76" s="36"/>
      <c r="AW76" s="36"/>
    </row>
    <row r="77" spans="9:49">
      <c r="I77">
        <v>80.5</v>
      </c>
      <c r="P77" t="s">
        <v>306</v>
      </c>
      <c r="AA77" s="38">
        <f>MROUND(ABS(72),0.01)*1</f>
        <v>72</v>
      </c>
      <c r="AB77" s="38"/>
      <c r="AP77" s="36">
        <v>69</v>
      </c>
      <c r="AQ77" s="36"/>
      <c r="AR77" s="36"/>
      <c r="AS77" s="36"/>
      <c r="AT77" s="36"/>
      <c r="AU77" s="36"/>
      <c r="AV77" s="36"/>
      <c r="AW77" s="36"/>
    </row>
    <row r="78" spans="9:49">
      <c r="I78">
        <v>38.5</v>
      </c>
      <c r="P78" t="s">
        <v>310</v>
      </c>
      <c r="AA78" s="38">
        <f>MROUND(ABS(34),0.01)*1</f>
        <v>34</v>
      </c>
      <c r="AB78" s="38"/>
      <c r="AP78" s="36">
        <v>70</v>
      </c>
      <c r="AQ78" s="36"/>
      <c r="AR78" s="36"/>
      <c r="AS78" s="36"/>
      <c r="AT78" s="36"/>
      <c r="AU78" s="36"/>
      <c r="AV78" s="36"/>
      <c r="AW78" s="36"/>
    </row>
    <row r="79" spans="9:49">
      <c r="I79">
        <v>116.5</v>
      </c>
      <c r="P79" t="s">
        <v>311</v>
      </c>
      <c r="AA79" s="38">
        <f>MROUND(ABS(104),0.01)*1</f>
        <v>104</v>
      </c>
      <c r="AB79" s="38"/>
      <c r="AP79" s="36">
        <v>71</v>
      </c>
      <c r="AQ79" s="36"/>
      <c r="AR79" s="36"/>
      <c r="AS79" s="36"/>
      <c r="AT79" s="36"/>
      <c r="AU79" s="36"/>
      <c r="AV79" s="36"/>
      <c r="AW79" s="36"/>
    </row>
    <row r="80" spans="9:49">
      <c r="I80">
        <v>19</v>
      </c>
      <c r="P80" t="s">
        <v>312</v>
      </c>
      <c r="AA80" s="38">
        <f>MROUND(ABS(17),0.01)*1</f>
        <v>17</v>
      </c>
      <c r="AB80" s="38"/>
      <c r="AP80" s="36">
        <v>72</v>
      </c>
      <c r="AQ80" s="36"/>
      <c r="AR80" s="36"/>
      <c r="AS80" s="36"/>
      <c r="AT80" s="36"/>
      <c r="AU80" s="36"/>
      <c r="AV80" s="36"/>
      <c r="AW80" s="36"/>
    </row>
    <row r="81" spans="9:49">
      <c r="I81">
        <v>766.5</v>
      </c>
      <c r="P81" t="s">
        <v>313</v>
      </c>
      <c r="AA81" s="38">
        <f>MROUND(ABS(684),0.01)*1</f>
        <v>684</v>
      </c>
      <c r="AB81" s="38"/>
      <c r="AP81" s="36">
        <v>73</v>
      </c>
      <c r="AQ81" s="36"/>
      <c r="AR81" s="36"/>
      <c r="AS81" s="36"/>
      <c r="AT81" s="36"/>
      <c r="AU81" s="36"/>
      <c r="AV81" s="36"/>
      <c r="AW81" s="36"/>
    </row>
    <row r="82" spans="9:49">
      <c r="I82">
        <v>1008</v>
      </c>
      <c r="P82" t="s">
        <v>314</v>
      </c>
      <c r="AA82" s="38">
        <f>MROUND(ABS(900),0.01)*1</f>
        <v>900</v>
      </c>
      <c r="AB82" s="38"/>
      <c r="AP82" s="36">
        <v>74</v>
      </c>
      <c r="AQ82" s="36"/>
      <c r="AR82" s="36"/>
      <c r="AS82" s="36"/>
      <c r="AT82" s="36"/>
      <c r="AU82" s="36"/>
      <c r="AV82" s="36"/>
      <c r="AW82" s="36"/>
    </row>
    <row r="83" spans="9:49">
      <c r="I83">
        <v>231</v>
      </c>
      <c r="P83" t="s">
        <v>315</v>
      </c>
      <c r="AA83" s="38">
        <f>MROUND(ABS(206),0.01)*1</f>
        <v>206</v>
      </c>
      <c r="AB83" s="38"/>
      <c r="AP83" s="36">
        <v>75</v>
      </c>
      <c r="AQ83" s="36"/>
      <c r="AR83" s="36"/>
      <c r="AS83" s="36"/>
      <c r="AT83" s="36"/>
      <c r="AU83" s="36"/>
      <c r="AV83" s="36"/>
      <c r="AW83" s="36"/>
    </row>
    <row r="84" spans="9:49">
      <c r="I84">
        <v>266</v>
      </c>
      <c r="P84" t="s">
        <v>316</v>
      </c>
      <c r="AA84" s="38">
        <f>MROUND(ABS(237.5),0.01)*1</f>
        <v>237.5</v>
      </c>
      <c r="AB84" s="38"/>
      <c r="AP84" s="36">
        <v>76</v>
      </c>
      <c r="AQ84" s="36"/>
      <c r="AR84" s="36"/>
      <c r="AS84" s="36"/>
      <c r="AT84" s="36"/>
      <c r="AU84" s="36"/>
      <c r="AV84" s="36"/>
      <c r="AW84" s="36"/>
    </row>
    <row r="85" spans="9:49">
      <c r="I85">
        <v>90</v>
      </c>
      <c r="P85" t="s">
        <v>317</v>
      </c>
      <c r="AA85" s="38">
        <f>MROUND(ABS(80.5),0.01)*1</f>
        <v>80.5</v>
      </c>
      <c r="AB85" s="38"/>
      <c r="AP85" s="36">
        <v>77</v>
      </c>
      <c r="AQ85" s="36"/>
      <c r="AR85" s="36"/>
      <c r="AS85" s="36"/>
      <c r="AT85" s="36"/>
      <c r="AU85" s="36"/>
      <c r="AV85" s="36"/>
      <c r="AW85" s="36"/>
    </row>
    <row r="86" spans="9:49">
      <c r="I86">
        <v>24.5</v>
      </c>
      <c r="P86" t="s">
        <v>318</v>
      </c>
      <c r="AA86" s="38">
        <f>MROUND(ABS(22),0.01)*1</f>
        <v>22</v>
      </c>
      <c r="AB86" s="38"/>
      <c r="AP86" s="36">
        <v>78</v>
      </c>
      <c r="AQ86" s="36"/>
      <c r="AR86" s="36"/>
      <c r="AS86" s="36"/>
      <c r="AT86" s="36"/>
      <c r="AU86" s="36"/>
      <c r="AV86" s="36"/>
      <c r="AW86" s="36"/>
    </row>
    <row r="87" spans="9:49">
      <c r="I87">
        <v>123</v>
      </c>
      <c r="P87" t="s">
        <v>319</v>
      </c>
      <c r="AA87" s="38">
        <f>MROUND(ABS(110),0.01)*1</f>
        <v>110</v>
      </c>
      <c r="AB87" s="38"/>
      <c r="AP87" s="36">
        <v>79</v>
      </c>
      <c r="AQ87" s="36"/>
      <c r="AR87" s="36"/>
      <c r="AS87" s="36"/>
      <c r="AT87" s="36"/>
      <c r="AU87" s="36"/>
      <c r="AV87" s="36"/>
      <c r="AW87" s="36"/>
    </row>
    <row r="88" spans="9:49">
      <c r="AA88" s="38"/>
      <c r="AB88" s="38"/>
      <c r="AP88" s="36"/>
      <c r="AQ88" s="36"/>
      <c r="AR88" s="36"/>
      <c r="AS88" s="36"/>
      <c r="AT88" s="36"/>
      <c r="AU88" s="36"/>
      <c r="AV88" s="36"/>
      <c r="AW88" s="36"/>
    </row>
    <row r="89" spans="9:49">
      <c r="AA89" s="38"/>
      <c r="AB89" s="38"/>
      <c r="AP89" s="36"/>
      <c r="AQ89" s="36"/>
      <c r="AR89" s="36"/>
      <c r="AS89" s="36"/>
      <c r="AT89" s="36"/>
      <c r="AU89" s="36"/>
      <c r="AV89" s="36"/>
      <c r="AW89" s="36"/>
    </row>
    <row r="90" spans="9:49">
      <c r="AA90" s="38"/>
      <c r="AB90" s="38"/>
      <c r="AP90" s="36"/>
      <c r="AQ90" s="36"/>
      <c r="AR90" s="36"/>
      <c r="AS90" s="36"/>
      <c r="AT90" s="36"/>
      <c r="AU90" s="36"/>
      <c r="AV90" s="36"/>
      <c r="AW90" s="36"/>
    </row>
    <row r="91" spans="9:49">
      <c r="AA91" s="38"/>
      <c r="AB91" s="38"/>
      <c r="AP91" s="36"/>
      <c r="AQ91" s="36"/>
      <c r="AR91" s="36"/>
      <c r="AS91" s="36"/>
      <c r="AT91" s="36"/>
      <c r="AU91" s="36"/>
      <c r="AV91" s="36"/>
      <c r="AW91" s="36"/>
    </row>
    <row r="92" spans="9:49">
      <c r="AA92" s="38"/>
      <c r="AB92" s="38"/>
      <c r="AP92" s="36"/>
      <c r="AQ92" s="36"/>
      <c r="AR92" s="36"/>
      <c r="AS92" s="36"/>
      <c r="AT92" s="36"/>
      <c r="AU92" s="36"/>
      <c r="AV92" s="36"/>
      <c r="AW92" s="36"/>
    </row>
    <row r="93" spans="9:49">
      <c r="AA93" s="38"/>
      <c r="AB93" s="38"/>
      <c r="AP93" s="36"/>
      <c r="AQ93" s="36"/>
      <c r="AR93" s="36"/>
      <c r="AS93" s="36"/>
      <c r="AT93" s="36"/>
      <c r="AU93" s="36"/>
      <c r="AV93" s="36"/>
      <c r="AW93" s="36"/>
    </row>
    <row r="94" spans="9:49">
      <c r="AA94" s="38"/>
      <c r="AB94" s="38"/>
      <c r="AP94" s="36"/>
      <c r="AQ94" s="36"/>
      <c r="AR94" s="36"/>
      <c r="AS94" s="36"/>
      <c r="AT94" s="36"/>
      <c r="AU94" s="36"/>
      <c r="AV94" s="36"/>
      <c r="AW94" s="36"/>
    </row>
    <row r="95" spans="9:49">
      <c r="AA95" s="38"/>
      <c r="AB95" s="38"/>
      <c r="AP95" s="36"/>
      <c r="AQ95" s="36"/>
      <c r="AR95" s="36"/>
      <c r="AS95" s="36"/>
      <c r="AT95" s="36"/>
      <c r="AU95" s="36"/>
      <c r="AV95" s="36"/>
      <c r="AW95" s="36"/>
    </row>
    <row r="96" spans="9:49">
      <c r="AA96" s="38"/>
      <c r="AB96" s="38"/>
      <c r="AP96" s="36"/>
      <c r="AQ96" s="36"/>
      <c r="AR96" s="36"/>
      <c r="AS96" s="36"/>
      <c r="AT96" s="36"/>
      <c r="AU96" s="36"/>
      <c r="AV96" s="36"/>
      <c r="AW96" s="36"/>
    </row>
    <row r="97" spans="27:49">
      <c r="AA97" s="38"/>
      <c r="AB97" s="38"/>
      <c r="AP97" s="36"/>
      <c r="AQ97" s="36"/>
      <c r="AR97" s="36"/>
      <c r="AS97" s="36"/>
      <c r="AT97" s="36"/>
      <c r="AU97" s="36"/>
      <c r="AV97" s="36"/>
      <c r="AW97" s="36"/>
    </row>
    <row r="98" spans="27:49">
      <c r="AA98" s="38"/>
      <c r="AB98" s="38"/>
      <c r="AP98" s="36"/>
      <c r="AQ98" s="36"/>
      <c r="AR98" s="36"/>
      <c r="AS98" s="36"/>
      <c r="AT98" s="36"/>
      <c r="AU98" s="36"/>
      <c r="AV98" s="36"/>
      <c r="AW98" s="36"/>
    </row>
    <row r="99" spans="27:49">
      <c r="AA99" s="38"/>
      <c r="AB99" s="38"/>
      <c r="AP99" s="36"/>
      <c r="AQ99" s="36"/>
      <c r="AR99" s="36"/>
      <c r="AS99" s="36"/>
      <c r="AT99" s="36"/>
      <c r="AU99" s="36"/>
      <c r="AV99" s="36"/>
      <c r="AW99" s="36"/>
    </row>
    <row r="100" spans="27:49">
      <c r="AA100" s="38"/>
      <c r="AB100" s="38"/>
      <c r="AP100" s="36"/>
      <c r="AQ100" s="36"/>
      <c r="AR100" s="36"/>
      <c r="AS100" s="36"/>
      <c r="AT100" s="36"/>
      <c r="AU100" s="36"/>
      <c r="AV100" s="36"/>
      <c r="AW100" s="36"/>
    </row>
    <row r="101" spans="27:49">
      <c r="AA101" s="38"/>
      <c r="AB101" s="38"/>
      <c r="AP101" s="36"/>
      <c r="AQ101" s="36"/>
      <c r="AR101" s="36"/>
      <c r="AS101" s="36"/>
      <c r="AT101" s="36"/>
      <c r="AU101" s="36"/>
      <c r="AV101" s="36"/>
      <c r="AW101" s="36"/>
    </row>
    <row r="102" spans="27:49">
      <c r="AA102" s="38"/>
      <c r="AB102" s="38"/>
      <c r="AP102" s="36"/>
      <c r="AQ102" s="36"/>
      <c r="AR102" s="36"/>
      <c r="AS102" s="36"/>
      <c r="AT102" s="36"/>
      <c r="AU102" s="36"/>
      <c r="AV102" s="36"/>
      <c r="AW102" s="36"/>
    </row>
    <row r="103" spans="27:49">
      <c r="AA103" s="38"/>
      <c r="AB103" s="38"/>
      <c r="AP103" s="36"/>
      <c r="AQ103" s="36"/>
      <c r="AR103" s="36"/>
      <c r="AS103" s="36"/>
      <c r="AT103" s="36"/>
      <c r="AU103" s="36"/>
      <c r="AV103" s="36"/>
      <c r="AW103" s="36"/>
    </row>
    <row r="104" spans="27:49">
      <c r="AA104" s="38"/>
      <c r="AB104" s="38"/>
      <c r="AP104" s="36"/>
      <c r="AQ104" s="36"/>
      <c r="AR104" s="36"/>
      <c r="AS104" s="36"/>
      <c r="AT104" s="36"/>
      <c r="AU104" s="36"/>
      <c r="AV104" s="36"/>
      <c r="AW104" s="36"/>
    </row>
    <row r="105" spans="27:49">
      <c r="AA105" s="38"/>
      <c r="AB105" s="38"/>
      <c r="AP105" s="36"/>
      <c r="AQ105" s="36"/>
      <c r="AR105" s="36"/>
      <c r="AS105" s="36"/>
      <c r="AT105" s="36"/>
      <c r="AU105" s="36"/>
      <c r="AV105" s="36"/>
      <c r="AW105" s="36"/>
    </row>
    <row r="106" spans="27:49">
      <c r="AA106" s="38"/>
      <c r="AB106" s="38"/>
      <c r="AP106" s="36"/>
      <c r="AQ106" s="36"/>
      <c r="AR106" s="36"/>
      <c r="AS106" s="36"/>
      <c r="AT106" s="36"/>
      <c r="AU106" s="36"/>
      <c r="AV106" s="36"/>
      <c r="AW106" s="36"/>
    </row>
    <row r="107" spans="27:49">
      <c r="AA107" s="38"/>
      <c r="AB107" s="38"/>
      <c r="AP107" s="36"/>
      <c r="AQ107" s="36"/>
      <c r="AR107" s="36"/>
      <c r="AS107" s="36"/>
      <c r="AT107" s="36"/>
      <c r="AU107" s="36"/>
      <c r="AV107" s="36"/>
      <c r="AW107" s="36"/>
    </row>
    <row r="108" spans="27:49">
      <c r="AA108" s="38"/>
      <c r="AB108" s="38"/>
      <c r="AP108" s="36"/>
      <c r="AQ108" s="36"/>
      <c r="AR108" s="36"/>
      <c r="AS108" s="36"/>
      <c r="AT108" s="36"/>
      <c r="AU108" s="36"/>
      <c r="AV108" s="36"/>
      <c r="AW108" s="36"/>
    </row>
    <row r="109" spans="27:49">
      <c r="AA109" s="38"/>
      <c r="AB109" s="38"/>
      <c r="AP109" s="36"/>
      <c r="AQ109" s="36"/>
      <c r="AR109" s="36"/>
      <c r="AS109" s="36"/>
      <c r="AT109" s="36"/>
      <c r="AU109" s="36"/>
      <c r="AV109" s="36"/>
      <c r="AW109" s="36"/>
    </row>
    <row r="110" spans="27:49">
      <c r="AA110" s="38"/>
      <c r="AB110" s="38"/>
      <c r="AP110" s="36"/>
      <c r="AQ110" s="36"/>
      <c r="AR110" s="36"/>
      <c r="AS110" s="36"/>
      <c r="AT110" s="36"/>
      <c r="AU110" s="36"/>
      <c r="AV110" s="36"/>
      <c r="AW110" s="36"/>
    </row>
    <row r="111" spans="27:49">
      <c r="AA111" s="38"/>
      <c r="AB111" s="38"/>
      <c r="AP111" s="36"/>
      <c r="AQ111" s="36"/>
      <c r="AR111" s="36"/>
      <c r="AS111" s="36"/>
      <c r="AT111" s="36"/>
      <c r="AU111" s="36"/>
      <c r="AV111" s="36"/>
      <c r="AW111" s="36"/>
    </row>
    <row r="112" spans="27:49">
      <c r="AA112" s="38"/>
      <c r="AB112" s="38"/>
      <c r="AP112" s="36"/>
      <c r="AQ112" s="36"/>
      <c r="AR112" s="36"/>
      <c r="AS112" s="36"/>
      <c r="AT112" s="36"/>
      <c r="AU112" s="36"/>
      <c r="AV112" s="36"/>
      <c r="AW112" s="36"/>
    </row>
    <row r="113" spans="27:49">
      <c r="AA113" s="38"/>
      <c r="AB113" s="38"/>
      <c r="AP113" s="36"/>
      <c r="AQ113" s="36"/>
      <c r="AR113" s="36"/>
      <c r="AS113" s="36"/>
      <c r="AT113" s="36"/>
      <c r="AU113" s="36"/>
      <c r="AV113" s="36"/>
      <c r="AW113" s="36"/>
    </row>
    <row r="114" spans="27:49">
      <c r="AA114" s="38"/>
      <c r="AB114" s="38"/>
      <c r="AP114" s="36"/>
      <c r="AQ114" s="36"/>
      <c r="AR114" s="36"/>
      <c r="AS114" s="36"/>
      <c r="AT114" s="36"/>
      <c r="AU114" s="36"/>
      <c r="AV114" s="36"/>
      <c r="AW114" s="36"/>
    </row>
    <row r="115" spans="27:49">
      <c r="AA115" s="38"/>
      <c r="AB115" s="38"/>
      <c r="AP115" s="36"/>
      <c r="AQ115" s="36"/>
      <c r="AR115" s="36"/>
      <c r="AS115" s="36"/>
      <c r="AT115" s="36"/>
      <c r="AU115" s="36"/>
      <c r="AV115" s="36"/>
      <c r="AW115" s="36"/>
    </row>
    <row r="116" spans="27:49">
      <c r="AA116" s="38"/>
      <c r="AB116" s="38"/>
      <c r="AP116" s="36"/>
      <c r="AQ116" s="36"/>
      <c r="AR116" s="36"/>
      <c r="AS116" s="36"/>
      <c r="AT116" s="36"/>
      <c r="AU116" s="36"/>
      <c r="AV116" s="36"/>
      <c r="AW116" s="36"/>
    </row>
    <row r="117" spans="27:49">
      <c r="AA117" s="38"/>
      <c r="AB117" s="38"/>
      <c r="AP117" s="36"/>
      <c r="AQ117" s="36"/>
      <c r="AR117" s="36"/>
      <c r="AS117" s="36"/>
      <c r="AT117" s="36"/>
      <c r="AU117" s="36"/>
      <c r="AV117" s="36"/>
      <c r="AW117" s="36"/>
    </row>
    <row r="118" spans="27:49">
      <c r="AA118" s="38"/>
      <c r="AB118" s="38"/>
      <c r="AP118" s="36"/>
      <c r="AQ118" s="36"/>
      <c r="AR118" s="36"/>
      <c r="AS118" s="36"/>
      <c r="AT118" s="36"/>
      <c r="AU118" s="36"/>
      <c r="AV118" s="36"/>
      <c r="AW118" s="36"/>
    </row>
    <row r="119" spans="27:49">
      <c r="AA119" s="38"/>
      <c r="AB119" s="38"/>
      <c r="AP119" s="36"/>
      <c r="AQ119" s="36"/>
      <c r="AR119" s="36"/>
      <c r="AS119" s="36"/>
      <c r="AT119" s="36"/>
      <c r="AU119" s="36"/>
      <c r="AV119" s="36"/>
      <c r="AW119" s="36"/>
    </row>
    <row r="120" spans="27:49">
      <c r="AA120" s="38"/>
      <c r="AB120" s="38"/>
      <c r="AP120" s="36"/>
      <c r="AQ120" s="36"/>
      <c r="AR120" s="36"/>
      <c r="AS120" s="36"/>
      <c r="AT120" s="36"/>
      <c r="AU120" s="36"/>
      <c r="AV120" s="36"/>
      <c r="AW120" s="36"/>
    </row>
    <row r="121" spans="27:49">
      <c r="AA121" s="38"/>
      <c r="AB121" s="38"/>
      <c r="AP121" s="36"/>
      <c r="AQ121" s="36"/>
      <c r="AR121" s="36"/>
      <c r="AS121" s="36"/>
      <c r="AT121" s="36"/>
      <c r="AU121" s="36"/>
      <c r="AV121" s="36"/>
      <c r="AW121" s="36"/>
    </row>
    <row r="122" spans="27:49">
      <c r="AA122" s="38"/>
      <c r="AB122" s="38"/>
      <c r="AP122" s="36"/>
      <c r="AQ122" s="36"/>
      <c r="AR122" s="36"/>
      <c r="AS122" s="36"/>
      <c r="AT122" s="36"/>
      <c r="AU122" s="36"/>
      <c r="AV122" s="36"/>
      <c r="AW122" s="36"/>
    </row>
    <row r="123" spans="27:49">
      <c r="AA123" s="38"/>
      <c r="AB123" s="38"/>
      <c r="AP123" s="36"/>
      <c r="AQ123" s="36"/>
      <c r="AR123" s="36"/>
      <c r="AS123" s="36"/>
      <c r="AT123" s="36"/>
      <c r="AU123" s="36"/>
      <c r="AV123" s="36"/>
      <c r="AW123" s="36"/>
    </row>
    <row r="124" spans="27:49">
      <c r="AA124" s="38"/>
      <c r="AB124" s="38"/>
      <c r="AP124" s="36"/>
      <c r="AQ124" s="36"/>
      <c r="AR124" s="36"/>
      <c r="AS124" s="36"/>
      <c r="AT124" s="36"/>
      <c r="AU124" s="36"/>
      <c r="AV124" s="36"/>
      <c r="AW124" s="36"/>
    </row>
    <row r="125" spans="27:49">
      <c r="AA125" s="38"/>
      <c r="AB125" s="38"/>
      <c r="AP125" s="36"/>
      <c r="AQ125" s="36"/>
      <c r="AR125" s="36"/>
      <c r="AS125" s="36"/>
      <c r="AT125" s="36"/>
      <c r="AU125" s="36"/>
      <c r="AV125" s="36"/>
      <c r="AW125" s="36"/>
    </row>
    <row r="126" spans="27:49">
      <c r="AA126" s="38"/>
      <c r="AB126" s="38"/>
      <c r="AP126" s="36"/>
      <c r="AQ126" s="36"/>
      <c r="AR126" s="36"/>
      <c r="AS126" s="36"/>
      <c r="AT126" s="36"/>
      <c r="AU126" s="36"/>
      <c r="AV126" s="36"/>
      <c r="AW126" s="36"/>
    </row>
    <row r="127" spans="27:49">
      <c r="AA127" s="38"/>
      <c r="AB127" s="38"/>
      <c r="AP127" s="36"/>
      <c r="AQ127" s="36"/>
      <c r="AR127" s="36"/>
      <c r="AS127" s="36"/>
      <c r="AT127" s="36"/>
      <c r="AU127" s="36"/>
      <c r="AV127" s="36"/>
      <c r="AW127" s="36"/>
    </row>
    <row r="128" spans="27:49">
      <c r="AA128" s="38"/>
      <c r="AB128" s="38"/>
      <c r="AP128" s="36"/>
      <c r="AQ128" s="36"/>
      <c r="AR128" s="36"/>
      <c r="AS128" s="36"/>
      <c r="AT128" s="36"/>
      <c r="AU128" s="36"/>
      <c r="AV128" s="36"/>
      <c r="AW128" s="36"/>
    </row>
    <row r="129" spans="27:49">
      <c r="AA129" s="38"/>
      <c r="AB129" s="38"/>
      <c r="AP129" s="36"/>
      <c r="AQ129" s="36"/>
      <c r="AR129" s="36"/>
      <c r="AS129" s="36"/>
      <c r="AT129" s="36"/>
      <c r="AU129" s="36"/>
      <c r="AV129" s="36"/>
      <c r="AW129" s="36"/>
    </row>
    <row r="130" spans="27:49">
      <c r="AA130" s="38"/>
      <c r="AB130" s="38"/>
      <c r="AP130" s="36"/>
      <c r="AQ130" s="36"/>
      <c r="AR130" s="36"/>
      <c r="AS130" s="36"/>
      <c r="AT130" s="36"/>
      <c r="AU130" s="36"/>
      <c r="AV130" s="36"/>
      <c r="AW130" s="36"/>
    </row>
    <row r="131" spans="27:49">
      <c r="AA131" s="38"/>
      <c r="AB131" s="38"/>
      <c r="AP131" s="36"/>
      <c r="AQ131" s="36"/>
      <c r="AR131" s="36"/>
      <c r="AS131" s="36"/>
      <c r="AT131" s="36"/>
      <c r="AU131" s="36"/>
      <c r="AV131" s="36"/>
      <c r="AW131" s="36"/>
    </row>
    <row r="132" spans="27:49">
      <c r="AA132" s="38"/>
      <c r="AB132" s="38"/>
      <c r="AP132" s="36"/>
      <c r="AQ132" s="36"/>
      <c r="AR132" s="36"/>
      <c r="AS132" s="36"/>
      <c r="AT132" s="36"/>
      <c r="AU132" s="36"/>
      <c r="AV132" s="36"/>
      <c r="AW132" s="36"/>
    </row>
    <row r="133" spans="27:49">
      <c r="AA133" s="38"/>
      <c r="AB133" s="38"/>
      <c r="AP133" s="36"/>
      <c r="AQ133" s="36"/>
      <c r="AR133" s="36"/>
      <c r="AS133" s="36"/>
      <c r="AT133" s="36"/>
      <c r="AU133" s="36"/>
      <c r="AV133" s="36"/>
      <c r="AW133" s="36"/>
    </row>
    <row r="134" spans="27:49">
      <c r="AA134" s="38"/>
      <c r="AB134" s="38"/>
      <c r="AP134" s="36"/>
      <c r="AQ134" s="36"/>
      <c r="AR134" s="36"/>
      <c r="AS134" s="36"/>
      <c r="AT134" s="36"/>
      <c r="AU134" s="36"/>
      <c r="AV134" s="36"/>
      <c r="AW134" s="36"/>
    </row>
    <row r="135" spans="27:49">
      <c r="AA135" s="38"/>
      <c r="AB135" s="38"/>
      <c r="AP135" s="36"/>
      <c r="AQ135" s="36"/>
      <c r="AR135" s="36"/>
      <c r="AS135" s="36"/>
      <c r="AT135" s="36"/>
      <c r="AU135" s="36"/>
      <c r="AV135" s="36"/>
      <c r="AW135" s="36"/>
    </row>
    <row r="136" spans="27:49">
      <c r="AA136" s="38"/>
      <c r="AB136" s="38"/>
      <c r="AP136" s="36"/>
      <c r="AQ136" s="36"/>
      <c r="AR136" s="36"/>
      <c r="AS136" s="36"/>
      <c r="AT136" s="36"/>
      <c r="AU136" s="36"/>
      <c r="AV136" s="36"/>
      <c r="AW136" s="36"/>
    </row>
    <row r="137" spans="27:49">
      <c r="AA137" s="38"/>
      <c r="AB137" s="38"/>
      <c r="AP137" s="36"/>
      <c r="AQ137" s="36"/>
      <c r="AR137" s="36"/>
      <c r="AS137" s="36"/>
      <c r="AT137" s="36"/>
      <c r="AU137" s="36"/>
      <c r="AV137" s="36"/>
      <c r="AW137" s="36"/>
    </row>
    <row r="138" spans="27:49">
      <c r="AA138" s="38"/>
      <c r="AB138" s="38"/>
      <c r="AP138" s="36"/>
      <c r="AQ138" s="36"/>
      <c r="AR138" s="36"/>
      <c r="AS138" s="36"/>
      <c r="AT138" s="36"/>
      <c r="AU138" s="36"/>
      <c r="AV138" s="36"/>
      <c r="AW138" s="36"/>
    </row>
    <row r="139" spans="27:49">
      <c r="AA139" s="38"/>
      <c r="AB139" s="38"/>
      <c r="AP139" s="36"/>
      <c r="AQ139" s="36"/>
      <c r="AR139" s="36"/>
      <c r="AS139" s="36"/>
      <c r="AT139" s="36"/>
      <c r="AU139" s="36"/>
      <c r="AV139" s="36"/>
      <c r="AW139" s="36"/>
    </row>
    <row r="140" spans="27:49">
      <c r="AA140" s="38"/>
      <c r="AB140" s="38"/>
      <c r="AP140" s="36"/>
      <c r="AQ140" s="36"/>
      <c r="AR140" s="36"/>
      <c r="AS140" s="36"/>
      <c r="AT140" s="36"/>
      <c r="AU140" s="36"/>
      <c r="AV140" s="36"/>
      <c r="AW140" s="36"/>
    </row>
    <row r="141" spans="27:49">
      <c r="AA141" s="38"/>
      <c r="AB141" s="38"/>
      <c r="AP141" s="36"/>
      <c r="AQ141" s="36"/>
      <c r="AR141" s="36"/>
      <c r="AS141" s="36"/>
      <c r="AT141" s="36"/>
      <c r="AU141" s="36"/>
      <c r="AV141" s="36"/>
      <c r="AW141" s="36"/>
    </row>
    <row r="142" spans="27:49">
      <c r="AA142" s="38"/>
      <c r="AB142" s="38"/>
      <c r="AP142" s="36"/>
      <c r="AQ142" s="36"/>
      <c r="AR142" s="36"/>
      <c r="AS142" s="36"/>
      <c r="AT142" s="36"/>
      <c r="AU142" s="36"/>
      <c r="AV142" s="36"/>
      <c r="AW142" s="36"/>
    </row>
    <row r="143" spans="27:49">
      <c r="AA143" s="38"/>
      <c r="AB143" s="38"/>
      <c r="AP143" s="36"/>
      <c r="AQ143" s="36"/>
      <c r="AR143" s="36"/>
      <c r="AS143" s="36"/>
      <c r="AT143" s="36"/>
      <c r="AU143" s="36"/>
      <c r="AV143" s="36"/>
      <c r="AW143" s="36"/>
    </row>
    <row r="144" spans="27:49">
      <c r="AA144" s="38"/>
      <c r="AB144" s="38"/>
      <c r="AP144" s="36"/>
      <c r="AQ144" s="36"/>
      <c r="AR144" s="36"/>
      <c r="AS144" s="36"/>
      <c r="AT144" s="36"/>
      <c r="AU144" s="36"/>
      <c r="AV144" s="36"/>
      <c r="AW144" s="36"/>
    </row>
    <row r="145" spans="27:49">
      <c r="AA145" s="38"/>
      <c r="AB145" s="38"/>
      <c r="AP145" s="36"/>
      <c r="AQ145" s="36"/>
      <c r="AR145" s="36"/>
      <c r="AS145" s="36"/>
      <c r="AT145" s="36"/>
      <c r="AU145" s="36"/>
      <c r="AV145" s="36"/>
      <c r="AW145" s="36"/>
    </row>
    <row r="146" spans="27:49">
      <c r="AA146" s="38"/>
      <c r="AB146" s="38"/>
      <c r="AP146" s="36"/>
      <c r="AQ146" s="36"/>
      <c r="AR146" s="36"/>
      <c r="AS146" s="36"/>
      <c r="AT146" s="36"/>
      <c r="AU146" s="36"/>
      <c r="AV146" s="36"/>
      <c r="AW146" s="36"/>
    </row>
    <row r="147" spans="27:49">
      <c r="AA147" s="38"/>
      <c r="AB147" s="38"/>
      <c r="AP147" s="36"/>
      <c r="AQ147" s="36"/>
      <c r="AR147" s="36"/>
      <c r="AS147" s="36"/>
      <c r="AT147" s="36"/>
      <c r="AU147" s="36"/>
      <c r="AV147" s="36"/>
      <c r="AW147" s="36"/>
    </row>
    <row r="148" spans="27:49">
      <c r="AA148" s="38"/>
      <c r="AB148" s="38"/>
      <c r="AP148" s="36"/>
      <c r="AQ148" s="36"/>
      <c r="AR148" s="36"/>
      <c r="AS148" s="36"/>
      <c r="AT148" s="36"/>
      <c r="AU148" s="36"/>
      <c r="AV148" s="36"/>
      <c r="AW148" s="36"/>
    </row>
    <row r="149" spans="27:49">
      <c r="AA149" s="38"/>
      <c r="AB149" s="38"/>
      <c r="AP149" s="36"/>
      <c r="AQ149" s="36"/>
      <c r="AR149" s="36"/>
      <c r="AS149" s="36"/>
      <c r="AT149" s="36"/>
      <c r="AU149" s="36"/>
      <c r="AV149" s="36"/>
      <c r="AW149" s="36"/>
    </row>
    <row r="150" spans="27:49">
      <c r="AA150" s="38"/>
      <c r="AB150" s="38"/>
      <c r="AP150" s="36"/>
      <c r="AQ150" s="36"/>
      <c r="AR150" s="36"/>
      <c r="AS150" s="36"/>
      <c r="AT150" s="36"/>
      <c r="AU150" s="36"/>
      <c r="AV150" s="36"/>
      <c r="AW150" s="36"/>
    </row>
    <row r="151" spans="27:49">
      <c r="AA151" s="38"/>
      <c r="AB151" s="38"/>
      <c r="AP151" s="36"/>
      <c r="AQ151" s="36"/>
      <c r="AR151" s="36"/>
      <c r="AS151" s="36"/>
      <c r="AT151" s="36"/>
      <c r="AU151" s="36"/>
      <c r="AV151" s="36"/>
      <c r="AW151" s="36"/>
    </row>
    <row r="152" spans="27:49">
      <c r="AA152" s="38"/>
      <c r="AB152" s="38"/>
      <c r="AP152" s="36"/>
      <c r="AQ152" s="36"/>
      <c r="AR152" s="36"/>
      <c r="AS152" s="36"/>
      <c r="AT152" s="36"/>
      <c r="AU152" s="36"/>
      <c r="AV152" s="36"/>
      <c r="AW152" s="36"/>
    </row>
    <row r="153" spans="27:49">
      <c r="AA153" s="38"/>
      <c r="AB153" s="38"/>
      <c r="AP153" s="36"/>
      <c r="AQ153" s="36"/>
      <c r="AR153" s="36"/>
      <c r="AS153" s="36"/>
      <c r="AT153" s="36"/>
      <c r="AU153" s="36"/>
      <c r="AV153" s="36"/>
      <c r="AW153" s="36"/>
    </row>
    <row r="154" spans="27:49">
      <c r="AA154" s="38"/>
      <c r="AB154" s="38"/>
      <c r="AP154" s="36"/>
      <c r="AQ154" s="36"/>
      <c r="AR154" s="36"/>
      <c r="AS154" s="36"/>
      <c r="AT154" s="36"/>
      <c r="AU154" s="36"/>
      <c r="AV154" s="36"/>
      <c r="AW154" s="36"/>
    </row>
    <row r="155" spans="27:49">
      <c r="AA155" s="38"/>
      <c r="AB155" s="38"/>
      <c r="AP155" s="36"/>
      <c r="AQ155" s="36"/>
      <c r="AR155" s="36"/>
      <c r="AS155" s="36"/>
      <c r="AT155" s="36"/>
      <c r="AU155" s="36"/>
      <c r="AV155" s="36"/>
      <c r="AW155" s="36"/>
    </row>
    <row r="156" spans="27:49">
      <c r="AA156" s="38"/>
      <c r="AB156" s="38"/>
      <c r="AP156" s="36"/>
      <c r="AQ156" s="36"/>
      <c r="AR156" s="36"/>
      <c r="AS156" s="36"/>
      <c r="AT156" s="36"/>
      <c r="AU156" s="36"/>
      <c r="AV156" s="36"/>
      <c r="AW156" s="36"/>
    </row>
    <row r="157" spans="27:49">
      <c r="AA157" s="38"/>
      <c r="AB157" s="38"/>
      <c r="AP157" s="36"/>
      <c r="AQ157" s="36"/>
      <c r="AR157" s="36"/>
      <c r="AS157" s="36"/>
      <c r="AT157" s="36"/>
      <c r="AU157" s="36"/>
      <c r="AV157" s="36"/>
      <c r="AW157" s="36"/>
    </row>
    <row r="158" spans="27:49">
      <c r="AA158" s="38"/>
      <c r="AB158" s="38"/>
      <c r="AP158" s="36"/>
      <c r="AQ158" s="36"/>
      <c r="AR158" s="36"/>
      <c r="AS158" s="36"/>
      <c r="AT158" s="36"/>
      <c r="AU158" s="36"/>
      <c r="AV158" s="36"/>
      <c r="AW158" s="36"/>
    </row>
    <row r="159" spans="27:49">
      <c r="AA159" s="38"/>
      <c r="AB159" s="38"/>
      <c r="AP159" s="36"/>
      <c r="AQ159" s="36"/>
      <c r="AR159" s="36"/>
      <c r="AS159" s="36"/>
      <c r="AT159" s="36"/>
      <c r="AU159" s="36"/>
      <c r="AV159" s="36"/>
      <c r="AW159" s="36"/>
    </row>
    <row r="160" spans="27:49">
      <c r="AA160" s="38"/>
      <c r="AB160" s="38"/>
      <c r="AP160" s="36"/>
      <c r="AQ160" s="36"/>
      <c r="AR160" s="36"/>
      <c r="AS160" s="36"/>
      <c r="AT160" s="36"/>
      <c r="AU160" s="36"/>
      <c r="AV160" s="36"/>
      <c r="AW160" s="36"/>
    </row>
    <row r="161" spans="27:49">
      <c r="AA161" s="38"/>
      <c r="AB161" s="38"/>
      <c r="AP161" s="36"/>
      <c r="AQ161" s="36"/>
      <c r="AR161" s="36"/>
      <c r="AS161" s="36"/>
      <c r="AT161" s="36"/>
      <c r="AU161" s="36"/>
      <c r="AV161" s="36"/>
      <c r="AW161" s="36"/>
    </row>
    <row r="162" spans="27:49">
      <c r="AA162" s="38"/>
      <c r="AB162" s="38"/>
      <c r="AP162" s="36"/>
      <c r="AQ162" s="36"/>
      <c r="AR162" s="36"/>
      <c r="AS162" s="36"/>
      <c r="AT162" s="36"/>
      <c r="AU162" s="36"/>
      <c r="AV162" s="36"/>
      <c r="AW162" s="36"/>
    </row>
    <row r="163" spans="27:49">
      <c r="AA163" s="38"/>
      <c r="AB163" s="38"/>
      <c r="AP163" s="36"/>
      <c r="AQ163" s="36"/>
      <c r="AR163" s="36"/>
      <c r="AS163" s="36"/>
      <c r="AT163" s="36"/>
      <c r="AU163" s="36"/>
      <c r="AV163" s="36"/>
      <c r="AW163" s="36"/>
    </row>
    <row r="164" spans="27:49">
      <c r="AA164" s="38"/>
      <c r="AB164" s="38"/>
      <c r="AP164" s="36"/>
      <c r="AQ164" s="36"/>
      <c r="AR164" s="36"/>
      <c r="AS164" s="36"/>
      <c r="AT164" s="36"/>
      <c r="AU164" s="36"/>
      <c r="AV164" s="36"/>
      <c r="AW164" s="36"/>
    </row>
    <row r="165" spans="27:49">
      <c r="AA165" s="38"/>
      <c r="AB165" s="38"/>
      <c r="AP165" s="36"/>
      <c r="AQ165" s="36"/>
      <c r="AR165" s="36"/>
      <c r="AS165" s="36"/>
      <c r="AT165" s="36"/>
      <c r="AU165" s="36"/>
      <c r="AV165" s="36"/>
      <c r="AW165" s="36"/>
    </row>
    <row r="166" spans="27:49">
      <c r="AA166" s="38"/>
      <c r="AB166" s="38"/>
      <c r="AP166" s="36"/>
      <c r="AQ166" s="36"/>
      <c r="AR166" s="36"/>
      <c r="AS166" s="36"/>
      <c r="AT166" s="36"/>
      <c r="AU166" s="36"/>
      <c r="AV166" s="36"/>
      <c r="AW166" s="36"/>
    </row>
    <row r="167" spans="27:49">
      <c r="AA167" s="38"/>
      <c r="AB167" s="38"/>
      <c r="AP167" s="36"/>
      <c r="AQ167" s="36"/>
      <c r="AR167" s="36"/>
      <c r="AS167" s="36"/>
      <c r="AT167" s="36"/>
      <c r="AU167" s="36"/>
      <c r="AV167" s="36"/>
      <c r="AW167" s="36"/>
    </row>
    <row r="168" spans="27:49">
      <c r="AA168" s="38"/>
      <c r="AB168" s="38"/>
      <c r="AP168" s="36"/>
      <c r="AQ168" s="36"/>
      <c r="AR168" s="36"/>
      <c r="AS168" s="36"/>
      <c r="AT168" s="36"/>
      <c r="AU168" s="36"/>
      <c r="AV168" s="36"/>
      <c r="AW168" s="36"/>
    </row>
    <row r="169" spans="27:49">
      <c r="AA169" s="38"/>
      <c r="AB169" s="38"/>
      <c r="AP169" s="36"/>
      <c r="AQ169" s="36"/>
      <c r="AR169" s="36"/>
      <c r="AS169" s="36"/>
      <c r="AT169" s="36"/>
      <c r="AU169" s="36"/>
      <c r="AV169" s="36"/>
      <c r="AW169" s="36"/>
    </row>
    <row r="170" spans="27:49">
      <c r="AA170" s="38"/>
      <c r="AB170" s="38"/>
      <c r="AP170" s="36"/>
      <c r="AQ170" s="36"/>
      <c r="AR170" s="36"/>
      <c r="AS170" s="36"/>
      <c r="AT170" s="36"/>
      <c r="AU170" s="36"/>
      <c r="AV170" s="36"/>
      <c r="AW170" s="36"/>
    </row>
    <row r="171" spans="27:49">
      <c r="AA171" s="38"/>
      <c r="AB171" s="38"/>
      <c r="AP171" s="36"/>
      <c r="AQ171" s="36"/>
      <c r="AR171" s="36"/>
      <c r="AS171" s="36"/>
      <c r="AT171" s="36"/>
      <c r="AU171" s="36"/>
      <c r="AV171" s="36"/>
      <c r="AW171" s="36"/>
    </row>
    <row r="172" spans="27:49">
      <c r="AA172" s="38"/>
      <c r="AB172" s="38"/>
      <c r="AP172" s="36"/>
      <c r="AQ172" s="36"/>
      <c r="AR172" s="36"/>
      <c r="AS172" s="36"/>
      <c r="AT172" s="36"/>
      <c r="AU172" s="36"/>
      <c r="AV172" s="36"/>
      <c r="AW172" s="36"/>
    </row>
    <row r="173" spans="27:49">
      <c r="AA173" s="38"/>
      <c r="AB173" s="38"/>
      <c r="AP173" s="36"/>
      <c r="AQ173" s="36"/>
      <c r="AR173" s="36"/>
      <c r="AS173" s="36"/>
      <c r="AT173" s="36"/>
      <c r="AU173" s="36"/>
      <c r="AV173" s="36"/>
      <c r="AW173" s="36"/>
    </row>
    <row r="174" spans="27:49">
      <c r="AA174" s="38"/>
      <c r="AB174" s="38"/>
      <c r="AP174" s="36"/>
      <c r="AQ174" s="36"/>
      <c r="AR174" s="36"/>
      <c r="AS174" s="36"/>
      <c r="AT174" s="36"/>
      <c r="AU174" s="36"/>
      <c r="AV174" s="36"/>
      <c r="AW174" s="36"/>
    </row>
    <row r="175" spans="27:49">
      <c r="AA175" s="38"/>
      <c r="AB175" s="38"/>
      <c r="AP175" s="36"/>
      <c r="AQ175" s="36"/>
      <c r="AR175" s="36"/>
      <c r="AS175" s="36"/>
      <c r="AT175" s="36"/>
      <c r="AU175" s="36"/>
      <c r="AV175" s="36"/>
      <c r="AW175" s="36"/>
    </row>
    <row r="176" spans="27:49">
      <c r="AA176" s="38"/>
      <c r="AB176" s="38"/>
      <c r="AP176" s="36"/>
      <c r="AQ176" s="36"/>
      <c r="AR176" s="36"/>
      <c r="AS176" s="36"/>
      <c r="AT176" s="36"/>
      <c r="AU176" s="36"/>
      <c r="AV176" s="36"/>
      <c r="AW176" s="36"/>
    </row>
    <row r="177" spans="27:49">
      <c r="AA177" s="38"/>
      <c r="AB177" s="38"/>
      <c r="AP177" s="36"/>
      <c r="AQ177" s="36"/>
      <c r="AR177" s="36"/>
      <c r="AS177" s="36"/>
      <c r="AT177" s="36"/>
      <c r="AU177" s="36"/>
      <c r="AV177" s="36"/>
      <c r="AW177" s="36"/>
    </row>
    <row r="178" spans="27:49">
      <c r="AA178" s="38"/>
      <c r="AB178" s="38"/>
      <c r="AP178" s="36"/>
      <c r="AQ178" s="36"/>
      <c r="AR178" s="36"/>
      <c r="AS178" s="36"/>
      <c r="AT178" s="36"/>
      <c r="AU178" s="36"/>
      <c r="AV178" s="36"/>
      <c r="AW178" s="36"/>
    </row>
    <row r="179" spans="27:49">
      <c r="AA179" s="38"/>
      <c r="AB179" s="38"/>
      <c r="AP179" s="36"/>
      <c r="AQ179" s="36"/>
      <c r="AR179" s="36"/>
      <c r="AS179" s="36"/>
      <c r="AT179" s="36"/>
      <c r="AU179" s="36"/>
      <c r="AV179" s="36"/>
      <c r="AW179" s="36"/>
    </row>
    <row r="180" spans="27:49">
      <c r="AA180" s="38"/>
      <c r="AB180" s="38"/>
      <c r="AP180" s="36"/>
      <c r="AQ180" s="36"/>
      <c r="AR180" s="36"/>
      <c r="AS180" s="36"/>
      <c r="AT180" s="36"/>
      <c r="AU180" s="36"/>
      <c r="AV180" s="36"/>
      <c r="AW180" s="36"/>
    </row>
    <row r="181" spans="27:49">
      <c r="AA181" s="38"/>
      <c r="AB181" s="38"/>
      <c r="AP181" s="36"/>
      <c r="AQ181" s="36"/>
      <c r="AR181" s="36"/>
      <c r="AS181" s="36"/>
      <c r="AT181" s="36"/>
      <c r="AU181" s="36"/>
      <c r="AV181" s="36"/>
      <c r="AW181" s="36"/>
    </row>
    <row r="182" spans="27:49">
      <c r="AA182" s="38"/>
      <c r="AB182" s="38"/>
      <c r="AP182" s="36"/>
      <c r="AQ182" s="36"/>
      <c r="AR182" s="36"/>
      <c r="AS182" s="36"/>
      <c r="AT182" s="36"/>
      <c r="AU182" s="36"/>
      <c r="AV182" s="36"/>
      <c r="AW182" s="36"/>
    </row>
    <row r="183" spans="27:49">
      <c r="AA183" s="38"/>
      <c r="AB183" s="38"/>
      <c r="AP183" s="36"/>
      <c r="AQ183" s="36"/>
      <c r="AR183" s="36"/>
      <c r="AS183" s="36"/>
      <c r="AT183" s="36"/>
      <c r="AU183" s="36"/>
      <c r="AV183" s="36"/>
      <c r="AW183" s="36"/>
    </row>
    <row r="184" spans="27:49">
      <c r="AA184" s="38"/>
      <c r="AB184" s="38"/>
      <c r="AP184" s="36"/>
      <c r="AQ184" s="36"/>
      <c r="AR184" s="36"/>
      <c r="AS184" s="36"/>
      <c r="AT184" s="36"/>
      <c r="AU184" s="36"/>
      <c r="AV184" s="36"/>
      <c r="AW184" s="36"/>
    </row>
    <row r="185" spans="27:49">
      <c r="AA185" s="38"/>
      <c r="AB185" s="38"/>
      <c r="AP185" s="36"/>
      <c r="AQ185" s="36"/>
      <c r="AR185" s="36"/>
      <c r="AS185" s="36"/>
      <c r="AT185" s="36"/>
      <c r="AU185" s="36"/>
      <c r="AV185" s="36"/>
      <c r="AW185" s="36"/>
    </row>
    <row r="186" spans="27:49">
      <c r="AA186" s="38"/>
      <c r="AB186" s="38"/>
      <c r="AP186" s="36"/>
      <c r="AQ186" s="36"/>
      <c r="AR186" s="36"/>
      <c r="AS186" s="36"/>
      <c r="AT186" s="36"/>
      <c r="AU186" s="36"/>
      <c r="AV186" s="36"/>
      <c r="AW186" s="36"/>
    </row>
    <row r="187" spans="27:49">
      <c r="AA187" s="38"/>
      <c r="AB187" s="38"/>
      <c r="AP187" s="36"/>
      <c r="AQ187" s="36"/>
      <c r="AR187" s="36"/>
      <c r="AS187" s="36"/>
      <c r="AT187" s="36"/>
      <c r="AU187" s="36"/>
      <c r="AV187" s="36"/>
      <c r="AW187" s="36"/>
    </row>
    <row r="188" spans="27:49">
      <c r="AA188" s="38"/>
      <c r="AB188" s="38"/>
      <c r="AP188" s="36"/>
      <c r="AQ188" s="36"/>
      <c r="AR188" s="36"/>
      <c r="AS188" s="36"/>
      <c r="AT188" s="36"/>
      <c r="AU188" s="36"/>
      <c r="AV188" s="36"/>
      <c r="AW188" s="36"/>
    </row>
    <row r="189" spans="27:49">
      <c r="AA189" s="38"/>
      <c r="AB189" s="38"/>
      <c r="AP189" s="36"/>
      <c r="AQ189" s="36"/>
      <c r="AR189" s="36"/>
      <c r="AS189" s="36"/>
      <c r="AT189" s="36"/>
      <c r="AU189" s="36"/>
      <c r="AV189" s="36"/>
      <c r="AW189" s="36"/>
    </row>
    <row r="190" spans="27:49">
      <c r="AA190" s="38"/>
      <c r="AB190" s="38"/>
      <c r="AP190" s="36"/>
      <c r="AQ190" s="36"/>
      <c r="AR190" s="36"/>
      <c r="AS190" s="36"/>
      <c r="AT190" s="36"/>
      <c r="AU190" s="36"/>
      <c r="AV190" s="36"/>
      <c r="AW190" s="36"/>
    </row>
    <row r="191" spans="27:49">
      <c r="AA191" s="38"/>
      <c r="AB191" s="38"/>
      <c r="AP191" s="36"/>
      <c r="AQ191" s="36"/>
      <c r="AR191" s="36"/>
      <c r="AS191" s="36"/>
      <c r="AT191" s="36"/>
      <c r="AU191" s="36"/>
      <c r="AV191" s="36"/>
      <c r="AW191" s="36"/>
    </row>
    <row r="192" spans="27:49">
      <c r="AA192" s="38"/>
      <c r="AB192" s="38"/>
      <c r="AP192" s="36"/>
      <c r="AQ192" s="36"/>
      <c r="AR192" s="36"/>
      <c r="AS192" s="36"/>
      <c r="AT192" s="36"/>
      <c r="AU192" s="36"/>
      <c r="AV192" s="36"/>
      <c r="AW192" s="36"/>
    </row>
    <row r="193" spans="27:49">
      <c r="AA193" s="38"/>
      <c r="AB193" s="38"/>
      <c r="AP193" s="36"/>
      <c r="AQ193" s="36"/>
      <c r="AR193" s="36"/>
      <c r="AS193" s="36"/>
      <c r="AT193" s="36"/>
      <c r="AU193" s="36"/>
      <c r="AV193" s="36"/>
      <c r="AW193" s="36"/>
    </row>
    <row r="194" spans="27:49">
      <c r="AA194" s="38"/>
      <c r="AB194" s="38"/>
      <c r="AP194" s="36"/>
      <c r="AQ194" s="36"/>
      <c r="AR194" s="36"/>
      <c r="AS194" s="36"/>
      <c r="AT194" s="36"/>
      <c r="AU194" s="36"/>
      <c r="AV194" s="36"/>
      <c r="AW194" s="36"/>
    </row>
    <row r="195" spans="27:49">
      <c r="AA195" s="38"/>
      <c r="AB195" s="38"/>
      <c r="AP195" s="36"/>
      <c r="AQ195" s="36"/>
      <c r="AR195" s="36"/>
      <c r="AS195" s="36"/>
      <c r="AT195" s="36"/>
      <c r="AU195" s="36"/>
      <c r="AV195" s="36"/>
      <c r="AW195" s="36"/>
    </row>
    <row r="196" spans="27:49">
      <c r="AA196" s="38"/>
      <c r="AB196" s="38"/>
      <c r="AP196" s="36"/>
      <c r="AQ196" s="36"/>
      <c r="AR196" s="36"/>
      <c r="AS196" s="36"/>
      <c r="AT196" s="36"/>
      <c r="AU196" s="36"/>
      <c r="AV196" s="36"/>
      <c r="AW196" s="36"/>
    </row>
    <row r="197" spans="27:49">
      <c r="AA197" s="38"/>
      <c r="AB197" s="38"/>
      <c r="AP197" s="36"/>
      <c r="AQ197" s="36"/>
      <c r="AR197" s="36"/>
      <c r="AS197" s="36"/>
      <c r="AT197" s="36"/>
      <c r="AU197" s="36"/>
      <c r="AV197" s="36"/>
      <c r="AW197" s="36"/>
    </row>
    <row r="198" spans="27:49">
      <c r="AA198" s="38"/>
      <c r="AB198" s="38"/>
      <c r="AP198" s="36"/>
      <c r="AQ198" s="36"/>
      <c r="AR198" s="36"/>
      <c r="AS198" s="36"/>
      <c r="AT198" s="36"/>
      <c r="AU198" s="36"/>
      <c r="AV198" s="36"/>
      <c r="AW198" s="36"/>
    </row>
    <row r="199" spans="27:49">
      <c r="AA199" s="38"/>
      <c r="AB199" s="38"/>
      <c r="AP199" s="36"/>
      <c r="AQ199" s="36"/>
      <c r="AR199" s="36"/>
      <c r="AS199" s="36"/>
      <c r="AT199" s="36"/>
      <c r="AU199" s="36"/>
      <c r="AV199" s="36"/>
      <c r="AW199" s="36"/>
    </row>
    <row r="200" spans="27:49">
      <c r="AA200" s="38"/>
      <c r="AB200" s="38"/>
      <c r="AP200" s="36"/>
      <c r="AQ200" s="36"/>
      <c r="AR200" s="36"/>
      <c r="AS200" s="36"/>
      <c r="AT200" s="36"/>
      <c r="AU200" s="36"/>
      <c r="AV200" s="36"/>
      <c r="AW200" s="36"/>
    </row>
    <row r="201" spans="27:49">
      <c r="AA201" s="38"/>
      <c r="AB201" s="38"/>
      <c r="AP201" s="36"/>
      <c r="AQ201" s="36"/>
      <c r="AR201" s="36"/>
      <c r="AS201" s="36"/>
      <c r="AT201" s="36"/>
      <c r="AU201" s="36"/>
      <c r="AV201" s="36"/>
      <c r="AW201" s="36"/>
    </row>
    <row r="202" spans="27:49">
      <c r="AA202" s="38"/>
      <c r="AB202" s="38"/>
      <c r="AP202" s="36"/>
      <c r="AQ202" s="36"/>
      <c r="AR202" s="36"/>
      <c r="AS202" s="36"/>
      <c r="AT202" s="36"/>
      <c r="AU202" s="36"/>
      <c r="AV202" s="36"/>
      <c r="AW202" s="36"/>
    </row>
    <row r="203" spans="27:49">
      <c r="AA203" s="38"/>
      <c r="AB203" s="38"/>
      <c r="AP203" s="36"/>
      <c r="AQ203" s="36"/>
      <c r="AR203" s="36"/>
      <c r="AS203" s="36"/>
      <c r="AT203" s="36"/>
      <c r="AU203" s="36"/>
      <c r="AV203" s="36"/>
      <c r="AW203" s="36"/>
    </row>
    <row r="204" spans="27:49">
      <c r="AA204" s="38"/>
      <c r="AB204" s="38"/>
      <c r="AP204" s="36"/>
      <c r="AQ204" s="36"/>
      <c r="AR204" s="36"/>
      <c r="AS204" s="36"/>
      <c r="AT204" s="36"/>
      <c r="AU204" s="36"/>
      <c r="AV204" s="36"/>
      <c r="AW204" s="36"/>
    </row>
    <row r="205" spans="27:49">
      <c r="AA205" s="38"/>
      <c r="AB205" s="38"/>
      <c r="AP205" s="36"/>
      <c r="AQ205" s="36"/>
      <c r="AR205" s="36"/>
      <c r="AS205" s="36"/>
      <c r="AT205" s="36"/>
      <c r="AU205" s="36"/>
      <c r="AV205" s="36"/>
      <c r="AW205" s="36"/>
    </row>
    <row r="206" spans="27:49">
      <c r="AA206" s="38"/>
      <c r="AB206" s="38"/>
      <c r="AP206" s="36"/>
      <c r="AQ206" s="36"/>
      <c r="AR206" s="36"/>
      <c r="AS206" s="36"/>
      <c r="AT206" s="36"/>
      <c r="AU206" s="36"/>
      <c r="AV206" s="36"/>
      <c r="AW206" s="36"/>
    </row>
    <row r="207" spans="27:49">
      <c r="AA207" s="38"/>
      <c r="AB207" s="38"/>
      <c r="AP207" s="36"/>
      <c r="AQ207" s="36"/>
      <c r="AR207" s="36"/>
      <c r="AS207" s="36"/>
      <c r="AT207" s="36"/>
      <c r="AU207" s="36"/>
      <c r="AV207" s="36"/>
      <c r="AW207" s="36"/>
    </row>
    <row r="208" spans="27:49">
      <c r="AA208" s="38"/>
      <c r="AB208" s="38"/>
      <c r="AP208" s="36"/>
      <c r="AQ208" s="36"/>
      <c r="AR208" s="36"/>
      <c r="AS208" s="36"/>
      <c r="AT208" s="36"/>
      <c r="AU208" s="36"/>
      <c r="AV208" s="36"/>
      <c r="AW208" s="36"/>
    </row>
    <row r="209" spans="27:49">
      <c r="AA209" s="38"/>
      <c r="AB209" s="38"/>
      <c r="AP209" s="36"/>
      <c r="AQ209" s="36"/>
      <c r="AR209" s="36"/>
      <c r="AS209" s="36"/>
      <c r="AT209" s="36"/>
      <c r="AU209" s="36"/>
      <c r="AV209" s="36"/>
      <c r="AW209" s="36"/>
    </row>
    <row r="210" spans="27:49">
      <c r="AA210" s="38"/>
      <c r="AB210" s="38"/>
      <c r="AP210" s="36"/>
      <c r="AQ210" s="36"/>
      <c r="AR210" s="36"/>
      <c r="AS210" s="36"/>
      <c r="AT210" s="36"/>
      <c r="AU210" s="36"/>
      <c r="AV210" s="36"/>
      <c r="AW210" s="36"/>
    </row>
    <row r="211" spans="27:49">
      <c r="AA211" s="38"/>
      <c r="AB211" s="38"/>
      <c r="AP211" s="36"/>
      <c r="AQ211" s="36"/>
      <c r="AR211" s="36"/>
      <c r="AS211" s="36"/>
      <c r="AT211" s="36"/>
      <c r="AU211" s="36"/>
      <c r="AV211" s="36"/>
      <c r="AW211" s="36"/>
    </row>
    <row r="212" spans="27:49">
      <c r="AA212" s="38"/>
      <c r="AB212" s="38"/>
      <c r="AP212" s="36"/>
      <c r="AQ212" s="36"/>
      <c r="AR212" s="36"/>
      <c r="AS212" s="36"/>
      <c r="AT212" s="36"/>
      <c r="AU212" s="36"/>
      <c r="AV212" s="36"/>
      <c r="AW212" s="36"/>
    </row>
    <row r="213" spans="27:49">
      <c r="AA213" s="38"/>
      <c r="AB213" s="38"/>
      <c r="AP213" s="36"/>
      <c r="AQ213" s="36"/>
      <c r="AR213" s="36"/>
      <c r="AS213" s="36"/>
      <c r="AT213" s="36"/>
      <c r="AU213" s="36"/>
      <c r="AV213" s="36"/>
      <c r="AW213" s="36"/>
    </row>
    <row r="214" spans="27:49">
      <c r="AA214" s="38"/>
      <c r="AB214" s="38"/>
      <c r="AP214" s="36"/>
      <c r="AQ214" s="36"/>
      <c r="AR214" s="36"/>
      <c r="AS214" s="36"/>
      <c r="AT214" s="36"/>
      <c r="AU214" s="36"/>
      <c r="AV214" s="36"/>
      <c r="AW214" s="36"/>
    </row>
    <row r="215" spans="27:49">
      <c r="AA215" s="38"/>
      <c r="AB215" s="38"/>
      <c r="AP215" s="36"/>
      <c r="AQ215" s="36"/>
      <c r="AR215" s="36"/>
      <c r="AS215" s="36"/>
      <c r="AT215" s="36"/>
      <c r="AU215" s="36"/>
      <c r="AV215" s="36"/>
      <c r="AW215" s="36"/>
    </row>
    <row r="216" spans="27:49">
      <c r="AA216" s="38"/>
      <c r="AB216" s="38"/>
      <c r="AP216" s="36"/>
      <c r="AQ216" s="36"/>
      <c r="AR216" s="36"/>
      <c r="AS216" s="36"/>
      <c r="AT216" s="36"/>
      <c r="AU216" s="36"/>
      <c r="AV216" s="36"/>
      <c r="AW216" s="36"/>
    </row>
    <row r="217" spans="27:49">
      <c r="AA217" s="38"/>
      <c r="AB217" s="38"/>
      <c r="AP217" s="36"/>
      <c r="AQ217" s="36"/>
      <c r="AR217" s="36"/>
      <c r="AS217" s="36"/>
      <c r="AT217" s="36"/>
      <c r="AU217" s="36"/>
      <c r="AV217" s="36"/>
      <c r="AW217" s="36"/>
    </row>
    <row r="218" spans="27:49">
      <c r="AA218" s="38"/>
      <c r="AB218" s="38"/>
      <c r="AP218" s="36"/>
      <c r="AQ218" s="36"/>
      <c r="AR218" s="36"/>
      <c r="AS218" s="36"/>
      <c r="AT218" s="36"/>
      <c r="AU218" s="36"/>
      <c r="AV218" s="36"/>
      <c r="AW218" s="36"/>
    </row>
    <row r="219" spans="27:49">
      <c r="AA219" s="38"/>
      <c r="AB219" s="38"/>
      <c r="AP219" s="36"/>
      <c r="AQ219" s="36"/>
      <c r="AR219" s="36"/>
      <c r="AS219" s="36"/>
      <c r="AT219" s="36"/>
      <c r="AU219" s="36"/>
      <c r="AV219" s="36"/>
      <c r="AW219" s="36"/>
    </row>
    <row r="220" spans="27:49">
      <c r="AA220" s="38"/>
      <c r="AB220" s="38"/>
      <c r="AP220" s="36"/>
      <c r="AQ220" s="36"/>
      <c r="AR220" s="36"/>
      <c r="AS220" s="36"/>
      <c r="AT220" s="36"/>
      <c r="AU220" s="36"/>
      <c r="AV220" s="36"/>
      <c r="AW220" s="36"/>
    </row>
    <row r="221" spans="27:49">
      <c r="AA221" s="38"/>
      <c r="AB221" s="38"/>
      <c r="AP221" s="36"/>
      <c r="AQ221" s="36"/>
      <c r="AR221" s="36"/>
      <c r="AS221" s="36"/>
      <c r="AT221" s="36"/>
      <c r="AU221" s="36"/>
      <c r="AV221" s="36"/>
      <c r="AW221" s="36"/>
    </row>
    <row r="222" spans="27:49">
      <c r="AA222" s="38"/>
      <c r="AB222" s="38"/>
      <c r="AP222" s="36"/>
      <c r="AQ222" s="36"/>
      <c r="AR222" s="36"/>
      <c r="AS222" s="36"/>
      <c r="AT222" s="36"/>
      <c r="AU222" s="36"/>
      <c r="AV222" s="36"/>
      <c r="AW222" s="36"/>
    </row>
    <row r="223" spans="27:49">
      <c r="AA223" s="38"/>
      <c r="AB223" s="38"/>
      <c r="AP223" s="36"/>
      <c r="AQ223" s="36"/>
      <c r="AR223" s="36"/>
      <c r="AS223" s="36"/>
      <c r="AT223" s="36"/>
      <c r="AU223" s="36"/>
      <c r="AV223" s="36"/>
      <c r="AW223" s="36"/>
    </row>
    <row r="224" spans="27:49">
      <c r="AA224" s="38"/>
      <c r="AB224" s="38"/>
      <c r="AP224" s="36"/>
      <c r="AQ224" s="36"/>
      <c r="AR224" s="36"/>
      <c r="AS224" s="36"/>
      <c r="AT224" s="36"/>
      <c r="AU224" s="36"/>
      <c r="AV224" s="36"/>
      <c r="AW224" s="36"/>
    </row>
    <row r="225" spans="27:49">
      <c r="AA225" s="38"/>
      <c r="AB225" s="38"/>
      <c r="AP225" s="36"/>
      <c r="AQ225" s="36"/>
      <c r="AR225" s="36"/>
      <c r="AS225" s="36"/>
      <c r="AT225" s="36"/>
      <c r="AU225" s="36"/>
      <c r="AV225" s="36"/>
      <c r="AW225" s="36"/>
    </row>
    <row r="226" spans="27:49">
      <c r="AA226" s="38"/>
      <c r="AB226" s="38"/>
      <c r="AP226" s="36"/>
      <c r="AQ226" s="36"/>
      <c r="AR226" s="36"/>
      <c r="AS226" s="36"/>
      <c r="AT226" s="36"/>
      <c r="AU226" s="36"/>
      <c r="AV226" s="36"/>
      <c r="AW226" s="36"/>
    </row>
    <row r="227" spans="27:49">
      <c r="AA227" s="38"/>
      <c r="AB227" s="38"/>
      <c r="AP227" s="36"/>
      <c r="AQ227" s="36"/>
      <c r="AR227" s="36"/>
      <c r="AS227" s="36"/>
      <c r="AT227" s="36"/>
      <c r="AU227" s="36"/>
      <c r="AV227" s="36"/>
      <c r="AW227" s="36"/>
    </row>
    <row r="228" spans="27:49">
      <c r="AA228" s="38"/>
      <c r="AB228" s="38"/>
      <c r="AP228" s="36"/>
      <c r="AQ228" s="36"/>
      <c r="AR228" s="36"/>
      <c r="AS228" s="36"/>
      <c r="AT228" s="36"/>
      <c r="AU228" s="36"/>
      <c r="AV228" s="36"/>
      <c r="AW228" s="36"/>
    </row>
    <row r="229" spans="27:49">
      <c r="AA229" s="38"/>
      <c r="AB229" s="38"/>
      <c r="AP229" s="36"/>
      <c r="AQ229" s="36"/>
      <c r="AR229" s="36"/>
      <c r="AS229" s="36"/>
      <c r="AT229" s="36"/>
      <c r="AU229" s="36"/>
      <c r="AV229" s="36"/>
      <c r="AW229" s="36"/>
    </row>
    <row r="230" spans="27:49">
      <c r="AA230" s="38"/>
      <c r="AB230" s="38"/>
      <c r="AP230" s="36"/>
      <c r="AQ230" s="36"/>
      <c r="AR230" s="36"/>
      <c r="AS230" s="36"/>
      <c r="AT230" s="36"/>
      <c r="AU230" s="36"/>
      <c r="AV230" s="36"/>
      <c r="AW230" s="36"/>
    </row>
    <row r="231" spans="27:49">
      <c r="AA231" s="38"/>
      <c r="AB231" s="38"/>
      <c r="AP231" s="36"/>
      <c r="AQ231" s="36"/>
      <c r="AR231" s="36"/>
      <c r="AS231" s="36"/>
      <c r="AT231" s="36"/>
      <c r="AU231" s="36"/>
      <c r="AV231" s="36"/>
      <c r="AW231" s="36"/>
    </row>
    <row r="232" spans="27:49">
      <c r="AA232" s="38"/>
      <c r="AB232" s="38"/>
      <c r="AP232" s="36"/>
      <c r="AQ232" s="36"/>
      <c r="AR232" s="36"/>
      <c r="AS232" s="36"/>
      <c r="AT232" s="36"/>
      <c r="AU232" s="36"/>
      <c r="AV232" s="36"/>
      <c r="AW232" s="36"/>
    </row>
    <row r="233" spans="27:49">
      <c r="AA233" s="38"/>
      <c r="AB233" s="38"/>
      <c r="AP233" s="36"/>
      <c r="AQ233" s="36"/>
      <c r="AR233" s="36"/>
      <c r="AS233" s="36"/>
      <c r="AT233" s="36"/>
      <c r="AU233" s="36"/>
      <c r="AV233" s="36"/>
      <c r="AW233" s="36"/>
    </row>
    <row r="234" spans="27:49">
      <c r="AA234" s="38"/>
      <c r="AB234" s="38"/>
      <c r="AP234" s="36"/>
      <c r="AQ234" s="36"/>
      <c r="AR234" s="36"/>
      <c r="AS234" s="36"/>
      <c r="AT234" s="36"/>
      <c r="AU234" s="36"/>
      <c r="AV234" s="36"/>
      <c r="AW234" s="36"/>
    </row>
    <row r="235" spans="27:49">
      <c r="AA235" s="38"/>
      <c r="AB235" s="38"/>
      <c r="AP235" s="36"/>
      <c r="AQ235" s="36"/>
      <c r="AR235" s="36"/>
      <c r="AS235" s="36"/>
      <c r="AT235" s="36"/>
      <c r="AU235" s="36"/>
      <c r="AV235" s="36"/>
      <c r="AW235" s="36"/>
    </row>
    <row r="236" spans="27:49">
      <c r="AA236" s="38"/>
      <c r="AB236" s="38"/>
      <c r="AP236" s="36"/>
      <c r="AQ236" s="36"/>
      <c r="AR236" s="36"/>
      <c r="AS236" s="36"/>
      <c r="AT236" s="36"/>
      <c r="AU236" s="36"/>
      <c r="AV236" s="36"/>
      <c r="AW236" s="36"/>
    </row>
    <row r="237" spans="27:49">
      <c r="AA237" s="38"/>
      <c r="AB237" s="38"/>
      <c r="AP237" s="36"/>
      <c r="AQ237" s="36"/>
      <c r="AR237" s="36"/>
      <c r="AS237" s="36"/>
      <c r="AT237" s="36"/>
      <c r="AU237" s="36"/>
      <c r="AV237" s="36"/>
      <c r="AW237" s="36"/>
    </row>
    <row r="238" spans="27:49">
      <c r="AA238" s="38"/>
      <c r="AB238" s="38"/>
      <c r="AP238" s="36"/>
      <c r="AQ238" s="36"/>
      <c r="AR238" s="36"/>
      <c r="AS238" s="36"/>
      <c r="AT238" s="36"/>
      <c r="AU238" s="36"/>
      <c r="AV238" s="36"/>
      <c r="AW238" s="36"/>
    </row>
    <row r="239" spans="27:49">
      <c r="AA239" s="38"/>
      <c r="AB239" s="38"/>
      <c r="AP239" s="36"/>
      <c r="AQ239" s="36"/>
      <c r="AR239" s="36"/>
      <c r="AS239" s="36"/>
      <c r="AT239" s="36"/>
      <c r="AU239" s="36"/>
      <c r="AV239" s="36"/>
      <c r="AW239" s="36"/>
    </row>
    <row r="240" spans="27:49">
      <c r="AA240" s="38"/>
      <c r="AB240" s="38"/>
      <c r="AP240" s="36"/>
      <c r="AQ240" s="36"/>
      <c r="AR240" s="36"/>
      <c r="AS240" s="36"/>
      <c r="AT240" s="36"/>
      <c r="AU240" s="36"/>
      <c r="AV240" s="36"/>
      <c r="AW240" s="36"/>
    </row>
    <row r="241" spans="27:49">
      <c r="AA241" s="38"/>
      <c r="AB241" s="38"/>
      <c r="AP241" s="36"/>
      <c r="AQ241" s="36"/>
      <c r="AR241" s="36"/>
      <c r="AS241" s="36"/>
      <c r="AT241" s="36"/>
      <c r="AU241" s="36"/>
      <c r="AV241" s="36"/>
      <c r="AW241" s="36"/>
    </row>
    <row r="242" spans="27:49">
      <c r="AA242" s="38"/>
      <c r="AB242" s="38"/>
      <c r="AP242" s="36"/>
      <c r="AQ242" s="36"/>
      <c r="AR242" s="36"/>
      <c r="AS242" s="36"/>
      <c r="AT242" s="36"/>
      <c r="AU242" s="36"/>
      <c r="AV242" s="36"/>
      <c r="AW242" s="36"/>
    </row>
    <row r="243" spans="27:49">
      <c r="AA243" s="38"/>
      <c r="AB243" s="38"/>
      <c r="AP243" s="36"/>
      <c r="AQ243" s="36"/>
      <c r="AR243" s="36"/>
      <c r="AS243" s="36"/>
      <c r="AT243" s="36"/>
      <c r="AU243" s="36"/>
      <c r="AV243" s="36"/>
      <c r="AW243" s="36"/>
    </row>
    <row r="244" spans="27:49">
      <c r="AA244" s="38"/>
      <c r="AB244" s="38"/>
      <c r="AP244" s="36"/>
      <c r="AQ244" s="36"/>
      <c r="AR244" s="36"/>
      <c r="AS244" s="36"/>
      <c r="AT244" s="36"/>
      <c r="AU244" s="36"/>
      <c r="AV244" s="36"/>
      <c r="AW244" s="36"/>
    </row>
    <row r="245" spans="27:49">
      <c r="AA245" s="38"/>
      <c r="AB245" s="38"/>
      <c r="AP245" s="36"/>
      <c r="AQ245" s="36"/>
      <c r="AR245" s="36"/>
      <c r="AS245" s="36"/>
      <c r="AT245" s="36"/>
      <c r="AU245" s="36"/>
      <c r="AV245" s="36"/>
      <c r="AW245" s="36"/>
    </row>
    <row r="246" spans="27:49">
      <c r="AA246" s="38"/>
      <c r="AB246" s="38"/>
      <c r="AP246" s="36"/>
      <c r="AQ246" s="36"/>
      <c r="AR246" s="36"/>
      <c r="AS246" s="36"/>
      <c r="AT246" s="36"/>
      <c r="AU246" s="36"/>
      <c r="AV246" s="36"/>
      <c r="AW246" s="36"/>
    </row>
    <row r="247" spans="27:49">
      <c r="AA247" s="38"/>
      <c r="AB247" s="38"/>
      <c r="AP247" s="36"/>
      <c r="AQ247" s="36"/>
      <c r="AR247" s="36"/>
      <c r="AS247" s="36"/>
      <c r="AT247" s="36"/>
      <c r="AU247" s="36"/>
      <c r="AV247" s="36"/>
      <c r="AW247" s="36"/>
    </row>
    <row r="248" spans="27:49">
      <c r="AA248" s="38"/>
      <c r="AB248" s="38"/>
      <c r="AP248" s="36"/>
      <c r="AQ248" s="36"/>
      <c r="AR248" s="36"/>
      <c r="AS248" s="36"/>
      <c r="AT248" s="36"/>
      <c r="AU248" s="36"/>
      <c r="AV248" s="36"/>
      <c r="AW248" s="36"/>
    </row>
    <row r="249" spans="27:49">
      <c r="AA249" s="38"/>
      <c r="AB249" s="38"/>
      <c r="AP249" s="36"/>
      <c r="AQ249" s="36"/>
      <c r="AR249" s="36"/>
      <c r="AS249" s="36"/>
      <c r="AT249" s="36"/>
      <c r="AU249" s="36"/>
      <c r="AV249" s="36"/>
      <c r="AW249" s="36"/>
    </row>
    <row r="250" spans="27:49">
      <c r="AA250" s="38"/>
      <c r="AB250" s="38"/>
      <c r="AP250" s="36"/>
      <c r="AQ250" s="36"/>
      <c r="AR250" s="36"/>
      <c r="AS250" s="36"/>
      <c r="AT250" s="36"/>
      <c r="AU250" s="36"/>
      <c r="AV250" s="36"/>
      <c r="AW250" s="36"/>
    </row>
    <row r="251" spans="27:49">
      <c r="AA251" s="38"/>
      <c r="AB251" s="38"/>
      <c r="AP251" s="36"/>
      <c r="AQ251" s="36"/>
      <c r="AR251" s="36"/>
      <c r="AS251" s="36"/>
      <c r="AT251" s="36"/>
      <c r="AU251" s="36"/>
      <c r="AV251" s="36"/>
      <c r="AW251" s="36"/>
    </row>
    <row r="252" spans="27:49">
      <c r="AA252" s="38"/>
      <c r="AB252" s="38"/>
      <c r="AP252" s="36"/>
      <c r="AQ252" s="36"/>
      <c r="AR252" s="36"/>
      <c r="AS252" s="36"/>
      <c r="AT252" s="36"/>
      <c r="AU252" s="36"/>
      <c r="AV252" s="36"/>
      <c r="AW252" s="36"/>
    </row>
    <row r="253" spans="27:49">
      <c r="AA253" s="38"/>
      <c r="AB253" s="38"/>
      <c r="AP253" s="36"/>
      <c r="AQ253" s="36"/>
      <c r="AR253" s="36"/>
      <c r="AS253" s="36"/>
      <c r="AT253" s="36"/>
      <c r="AU253" s="36"/>
      <c r="AV253" s="36"/>
      <c r="AW253" s="36"/>
    </row>
    <row r="254" spans="27:49">
      <c r="AA254" s="38"/>
      <c r="AB254" s="38"/>
      <c r="AP254" s="36"/>
      <c r="AQ254" s="36"/>
      <c r="AR254" s="36"/>
      <c r="AS254" s="36"/>
      <c r="AT254" s="36"/>
      <c r="AU254" s="36"/>
      <c r="AV254" s="36"/>
      <c r="AW254" s="36"/>
    </row>
    <row r="255" spans="27:49">
      <c r="AA255" s="38"/>
      <c r="AB255" s="38"/>
      <c r="AP255" s="36"/>
      <c r="AQ255" s="36"/>
      <c r="AR255" s="36"/>
      <c r="AS255" s="36"/>
      <c r="AT255" s="36"/>
      <c r="AU255" s="36"/>
      <c r="AV255" s="36"/>
      <c r="AW255" s="36"/>
    </row>
    <row r="256" spans="27:49">
      <c r="AA256" s="38"/>
      <c r="AB256" s="38"/>
      <c r="AP256" s="36"/>
      <c r="AQ256" s="36"/>
      <c r="AR256" s="36"/>
      <c r="AS256" s="36"/>
      <c r="AT256" s="36"/>
      <c r="AU256" s="36"/>
      <c r="AV256" s="36"/>
      <c r="AW256" s="36"/>
    </row>
    <row r="257" spans="27:49">
      <c r="AA257" s="38"/>
      <c r="AB257" s="38"/>
      <c r="AP257" s="36"/>
      <c r="AQ257" s="36"/>
      <c r="AR257" s="36"/>
      <c r="AS257" s="36"/>
      <c r="AT257" s="36"/>
      <c r="AU257" s="36"/>
      <c r="AV257" s="36"/>
      <c r="AW257" s="36"/>
    </row>
    <row r="258" spans="27:49">
      <c r="AA258" s="38"/>
      <c r="AB258" s="38"/>
      <c r="AP258" s="36"/>
      <c r="AQ258" s="36"/>
      <c r="AR258" s="36"/>
      <c r="AS258" s="36"/>
      <c r="AT258" s="36"/>
      <c r="AU258" s="36"/>
      <c r="AV258" s="36"/>
      <c r="AW258" s="36"/>
    </row>
    <row r="259" spans="27:49">
      <c r="AA259" s="38"/>
      <c r="AB259" s="38"/>
      <c r="AP259" s="36"/>
      <c r="AQ259" s="36"/>
      <c r="AR259" s="36"/>
      <c r="AS259" s="36"/>
      <c r="AT259" s="36"/>
      <c r="AU259" s="36"/>
      <c r="AV259" s="36"/>
      <c r="AW259" s="36"/>
    </row>
    <row r="260" spans="27:49">
      <c r="AA260" s="38"/>
      <c r="AB260" s="38"/>
      <c r="AP260" s="36"/>
      <c r="AQ260" s="36"/>
      <c r="AR260" s="36"/>
      <c r="AS260" s="36"/>
      <c r="AT260" s="36"/>
      <c r="AU260" s="36"/>
      <c r="AV260" s="36"/>
      <c r="AW260" s="36"/>
    </row>
    <row r="261" spans="27:49">
      <c r="AA261" s="38"/>
      <c r="AB261" s="38"/>
      <c r="AP261" s="36"/>
      <c r="AQ261" s="36"/>
      <c r="AR261" s="36"/>
      <c r="AS261" s="36"/>
      <c r="AT261" s="36"/>
      <c r="AU261" s="36"/>
      <c r="AV261" s="36"/>
      <c r="AW261" s="36"/>
    </row>
    <row r="262" spans="27:49">
      <c r="AA262" s="38"/>
      <c r="AB262" s="38"/>
      <c r="AP262" s="36"/>
      <c r="AQ262" s="36"/>
      <c r="AR262" s="36"/>
      <c r="AS262" s="36"/>
      <c r="AT262" s="36"/>
      <c r="AU262" s="36"/>
      <c r="AV262" s="36"/>
      <c r="AW262" s="36"/>
    </row>
    <row r="263" spans="27:49">
      <c r="AA263" s="38"/>
      <c r="AB263" s="38"/>
      <c r="AP263" s="36"/>
      <c r="AQ263" s="36"/>
      <c r="AR263" s="36"/>
      <c r="AS263" s="36"/>
      <c r="AT263" s="36"/>
      <c r="AU263" s="36"/>
      <c r="AV263" s="36"/>
      <c r="AW263" s="36"/>
    </row>
    <row r="264" spans="27:49">
      <c r="AA264" s="38"/>
      <c r="AB264" s="38"/>
      <c r="AP264" s="36"/>
      <c r="AQ264" s="36"/>
      <c r="AR264" s="36"/>
      <c r="AS264" s="36"/>
      <c r="AT264" s="36"/>
      <c r="AU264" s="36"/>
      <c r="AV264" s="36"/>
      <c r="AW264" s="36"/>
    </row>
    <row r="265" spans="27:49">
      <c r="AA265" s="38"/>
      <c r="AB265" s="38"/>
      <c r="AP265" s="36"/>
      <c r="AQ265" s="36"/>
      <c r="AR265" s="36"/>
      <c r="AS265" s="36"/>
      <c r="AT265" s="36"/>
      <c r="AU265" s="36"/>
      <c r="AV265" s="36"/>
      <c r="AW265" s="36"/>
    </row>
    <row r="266" spans="27:49">
      <c r="AA266" s="38"/>
      <c r="AB266" s="38"/>
      <c r="AP266" s="36"/>
      <c r="AQ266" s="36"/>
      <c r="AR266" s="36"/>
      <c r="AS266" s="36"/>
      <c r="AT266" s="36"/>
      <c r="AU266" s="36"/>
      <c r="AV266" s="36"/>
      <c r="AW266" s="36"/>
    </row>
    <row r="267" spans="27:49">
      <c r="AA267" s="38"/>
      <c r="AB267" s="38"/>
      <c r="AP267" s="36"/>
      <c r="AQ267" s="36"/>
      <c r="AR267" s="36"/>
      <c r="AS267" s="36"/>
      <c r="AT267" s="36"/>
      <c r="AU267" s="36"/>
      <c r="AV267" s="36"/>
      <c r="AW267" s="36"/>
    </row>
    <row r="268" spans="27:49">
      <c r="AA268" s="38"/>
      <c r="AB268" s="38"/>
      <c r="AP268" s="36"/>
      <c r="AQ268" s="36"/>
      <c r="AR268" s="36"/>
      <c r="AS268" s="36"/>
      <c r="AT268" s="36"/>
      <c r="AU268" s="36"/>
      <c r="AV268" s="36"/>
      <c r="AW268" s="36"/>
    </row>
    <row r="269" spans="27:49">
      <c r="AA269" s="38"/>
      <c r="AB269" s="38"/>
      <c r="AP269" s="36"/>
      <c r="AQ269" s="36"/>
      <c r="AR269" s="36"/>
      <c r="AS269" s="36"/>
      <c r="AT269" s="36"/>
      <c r="AU269" s="36"/>
      <c r="AV269" s="36"/>
      <c r="AW269" s="36"/>
    </row>
    <row r="270" spans="27:49">
      <c r="AA270" s="38"/>
      <c r="AB270" s="38"/>
      <c r="AP270" s="36"/>
      <c r="AQ270" s="36"/>
      <c r="AR270" s="36"/>
      <c r="AS270" s="36"/>
      <c r="AT270" s="36"/>
      <c r="AU270" s="36"/>
      <c r="AV270" s="36"/>
      <c r="AW270" s="36"/>
    </row>
    <row r="271" spans="27:49">
      <c r="AA271" s="38"/>
      <c r="AB271" s="38"/>
      <c r="AP271" s="36"/>
      <c r="AQ271" s="36"/>
      <c r="AR271" s="36"/>
      <c r="AS271" s="36"/>
      <c r="AT271" s="36"/>
      <c r="AU271" s="36"/>
      <c r="AV271" s="36"/>
      <c r="AW271" s="36"/>
    </row>
    <row r="272" spans="27:49">
      <c r="AA272" s="38"/>
      <c r="AB272" s="38"/>
      <c r="AP272" s="36"/>
      <c r="AQ272" s="36"/>
      <c r="AR272" s="36"/>
      <c r="AS272" s="36"/>
      <c r="AT272" s="36"/>
      <c r="AU272" s="36"/>
      <c r="AV272" s="36"/>
      <c r="AW272" s="36"/>
    </row>
    <row r="273" spans="27:49">
      <c r="AA273" s="38"/>
      <c r="AB273" s="38"/>
      <c r="AP273" s="36"/>
      <c r="AQ273" s="36"/>
      <c r="AR273" s="36"/>
      <c r="AS273" s="36"/>
      <c r="AT273" s="36"/>
      <c r="AU273" s="36"/>
      <c r="AV273" s="36"/>
      <c r="AW273" s="36"/>
    </row>
    <row r="274" spans="27:49">
      <c r="AA274" s="38"/>
      <c r="AB274" s="38"/>
      <c r="AP274" s="36"/>
      <c r="AQ274" s="36"/>
      <c r="AR274" s="36"/>
      <c r="AS274" s="36"/>
      <c r="AT274" s="36"/>
      <c r="AU274" s="36"/>
      <c r="AV274" s="36"/>
      <c r="AW274" s="36"/>
    </row>
    <row r="275" spans="27:49">
      <c r="AA275" s="38"/>
      <c r="AB275" s="38"/>
      <c r="AP275" s="36"/>
      <c r="AQ275" s="36"/>
      <c r="AR275" s="36"/>
      <c r="AS275" s="36"/>
      <c r="AT275" s="36"/>
      <c r="AU275" s="36"/>
      <c r="AV275" s="36"/>
      <c r="AW275" s="36"/>
    </row>
    <row r="276" spans="27:49">
      <c r="AA276" s="38"/>
      <c r="AB276" s="38"/>
      <c r="AP276" s="36"/>
      <c r="AQ276" s="36"/>
      <c r="AR276" s="36"/>
      <c r="AS276" s="36"/>
      <c r="AT276" s="36"/>
      <c r="AU276" s="36"/>
      <c r="AV276" s="36"/>
      <c r="AW276" s="36"/>
    </row>
    <row r="277" spans="27:49">
      <c r="AA277" s="38"/>
      <c r="AB277" s="38"/>
      <c r="AP277" s="36"/>
      <c r="AQ277" s="36"/>
      <c r="AR277" s="36"/>
      <c r="AS277" s="36"/>
      <c r="AT277" s="36"/>
      <c r="AU277" s="36"/>
      <c r="AV277" s="36"/>
      <c r="AW277" s="36"/>
    </row>
    <row r="278" spans="27:49">
      <c r="AA278" s="38"/>
      <c r="AB278" s="38"/>
      <c r="AP278" s="36"/>
      <c r="AQ278" s="36"/>
      <c r="AR278" s="36"/>
      <c r="AS278" s="36"/>
      <c r="AT278" s="36"/>
      <c r="AU278" s="36"/>
      <c r="AV278" s="36"/>
      <c r="AW278" s="36"/>
    </row>
    <row r="279" spans="27:49">
      <c r="AA279" s="38"/>
      <c r="AB279" s="38"/>
      <c r="AP279" s="36"/>
      <c r="AQ279" s="36"/>
      <c r="AR279" s="36"/>
      <c r="AS279" s="36"/>
      <c r="AT279" s="36"/>
      <c r="AU279" s="36"/>
      <c r="AV279" s="36"/>
      <c r="AW279" s="36"/>
    </row>
    <row r="280" spans="27:49">
      <c r="AA280" s="38"/>
      <c r="AB280" s="38"/>
      <c r="AP280" s="36"/>
      <c r="AQ280" s="36"/>
      <c r="AR280" s="36"/>
      <c r="AS280" s="36"/>
      <c r="AT280" s="36"/>
      <c r="AU280" s="36"/>
      <c r="AV280" s="36"/>
      <c r="AW280" s="36"/>
    </row>
    <row r="281" spans="27:49">
      <c r="AA281" s="38"/>
      <c r="AB281" s="38"/>
      <c r="AP281" s="36"/>
      <c r="AQ281" s="36"/>
      <c r="AR281" s="36"/>
      <c r="AS281" s="36"/>
      <c r="AT281" s="36"/>
      <c r="AU281" s="36"/>
      <c r="AV281" s="36"/>
      <c r="AW281" s="36"/>
    </row>
    <row r="282" spans="27:49">
      <c r="AA282" s="38"/>
      <c r="AB282" s="38"/>
      <c r="AP282" s="36"/>
      <c r="AQ282" s="36"/>
      <c r="AR282" s="36"/>
      <c r="AS282" s="36"/>
      <c r="AT282" s="36"/>
      <c r="AU282" s="36"/>
      <c r="AV282" s="36"/>
      <c r="AW282" s="36"/>
    </row>
    <row r="283" spans="27:49">
      <c r="AA283" s="38"/>
      <c r="AB283" s="38"/>
      <c r="AP283" s="36"/>
      <c r="AQ283" s="36"/>
      <c r="AR283" s="36"/>
      <c r="AS283" s="36"/>
      <c r="AT283" s="36"/>
      <c r="AU283" s="36"/>
      <c r="AV283" s="36"/>
      <c r="AW283" s="36"/>
    </row>
    <row r="284" spans="27:49">
      <c r="AA284" s="38"/>
      <c r="AB284" s="38"/>
      <c r="AP284" s="36"/>
      <c r="AQ284" s="36"/>
      <c r="AR284" s="36"/>
      <c r="AS284" s="36"/>
      <c r="AT284" s="36"/>
      <c r="AU284" s="36"/>
      <c r="AV284" s="36"/>
      <c r="AW284" s="36"/>
    </row>
    <row r="285" spans="27:49">
      <c r="AA285" s="38"/>
      <c r="AB285" s="38"/>
      <c r="AP285" s="36"/>
      <c r="AQ285" s="36"/>
      <c r="AR285" s="36"/>
      <c r="AS285" s="36"/>
      <c r="AT285" s="36"/>
      <c r="AU285" s="36"/>
      <c r="AV285" s="36"/>
      <c r="AW285" s="36"/>
    </row>
    <row r="286" spans="27:49">
      <c r="AA286" s="38"/>
      <c r="AB286" s="38"/>
      <c r="AP286" s="36"/>
      <c r="AQ286" s="36"/>
      <c r="AR286" s="36"/>
      <c r="AS286" s="36"/>
      <c r="AT286" s="36"/>
      <c r="AU286" s="36"/>
      <c r="AV286" s="36"/>
      <c r="AW286" s="36"/>
    </row>
    <row r="287" spans="27:49">
      <c r="AA287" s="38"/>
      <c r="AB287" s="38"/>
      <c r="AP287" s="36"/>
      <c r="AQ287" s="36"/>
      <c r="AR287" s="36"/>
      <c r="AS287" s="36"/>
      <c r="AT287" s="36"/>
      <c r="AU287" s="36"/>
      <c r="AV287" s="36"/>
      <c r="AW287" s="36"/>
    </row>
    <row r="288" spans="27:49">
      <c r="AA288" s="38"/>
      <c r="AB288" s="38"/>
      <c r="AP288" s="36"/>
      <c r="AQ288" s="36"/>
      <c r="AR288" s="36"/>
      <c r="AS288" s="36"/>
      <c r="AT288" s="36"/>
      <c r="AU288" s="36"/>
      <c r="AV288" s="36"/>
      <c r="AW288" s="36"/>
    </row>
    <row r="289" spans="27:49">
      <c r="AA289" s="38"/>
      <c r="AB289" s="38"/>
      <c r="AP289" s="36"/>
      <c r="AQ289" s="36"/>
      <c r="AR289" s="36"/>
      <c r="AS289" s="36"/>
      <c r="AT289" s="36"/>
      <c r="AU289" s="36"/>
      <c r="AV289" s="36"/>
      <c r="AW289" s="36"/>
    </row>
    <row r="290" spans="27:49">
      <c r="AA290" s="38"/>
      <c r="AB290" s="38"/>
      <c r="AP290" s="36"/>
      <c r="AQ290" s="36"/>
      <c r="AR290" s="36"/>
      <c r="AS290" s="36"/>
      <c r="AT290" s="36"/>
      <c r="AU290" s="36"/>
      <c r="AV290" s="36"/>
      <c r="AW290" s="36"/>
    </row>
    <row r="291" spans="27:49">
      <c r="AA291" s="38"/>
      <c r="AB291" s="38"/>
      <c r="AP291" s="36"/>
      <c r="AQ291" s="36"/>
      <c r="AR291" s="36"/>
      <c r="AS291" s="36"/>
      <c r="AT291" s="36"/>
      <c r="AU291" s="36"/>
      <c r="AV291" s="36"/>
      <c r="AW291" s="36"/>
    </row>
    <row r="292" spans="27:49">
      <c r="AA292" s="38"/>
      <c r="AB292" s="38"/>
      <c r="AP292" s="36"/>
      <c r="AQ292" s="36"/>
      <c r="AR292" s="36"/>
      <c r="AS292" s="36"/>
      <c r="AT292" s="36"/>
      <c r="AU292" s="36"/>
      <c r="AV292" s="36"/>
      <c r="AW292" s="36"/>
    </row>
    <row r="293" spans="27:49">
      <c r="AA293" s="38"/>
      <c r="AB293" s="38"/>
      <c r="AP293" s="36"/>
      <c r="AQ293" s="36"/>
      <c r="AR293" s="36"/>
      <c r="AS293" s="36"/>
      <c r="AT293" s="36"/>
      <c r="AU293" s="36"/>
      <c r="AV293" s="36"/>
      <c r="AW293" s="36"/>
    </row>
    <row r="294" spans="27:49">
      <c r="AA294" s="38"/>
      <c r="AB294" s="38"/>
      <c r="AP294" s="36"/>
      <c r="AQ294" s="36"/>
      <c r="AR294" s="36"/>
      <c r="AS294" s="36"/>
      <c r="AT294" s="36"/>
      <c r="AU294" s="36"/>
      <c r="AV294" s="36"/>
      <c r="AW294" s="36"/>
    </row>
    <row r="295" spans="27:49">
      <c r="AA295" s="38"/>
      <c r="AB295" s="38"/>
      <c r="AP295" s="36"/>
      <c r="AQ295" s="36"/>
      <c r="AR295" s="36"/>
      <c r="AS295" s="36"/>
      <c r="AT295" s="36"/>
      <c r="AU295" s="36"/>
      <c r="AV295" s="36"/>
      <c r="AW295" s="36"/>
    </row>
    <row r="296" spans="27:49">
      <c r="AA296" s="38"/>
      <c r="AB296" s="38"/>
      <c r="AP296" s="36"/>
      <c r="AQ296" s="36"/>
      <c r="AR296" s="36"/>
      <c r="AS296" s="36"/>
      <c r="AT296" s="36"/>
      <c r="AU296" s="36"/>
      <c r="AV296" s="36"/>
      <c r="AW296" s="36"/>
    </row>
    <row r="297" spans="27:49">
      <c r="AA297" s="38"/>
      <c r="AB297" s="38"/>
      <c r="AP297" s="36"/>
      <c r="AQ297" s="36"/>
      <c r="AR297" s="36"/>
      <c r="AS297" s="36"/>
      <c r="AT297" s="36"/>
      <c r="AU297" s="36"/>
      <c r="AV297" s="36"/>
      <c r="AW297" s="36"/>
    </row>
    <row r="298" spans="27:49">
      <c r="AA298" s="38"/>
      <c r="AB298" s="38"/>
      <c r="AP298" s="36"/>
      <c r="AQ298" s="36"/>
      <c r="AR298" s="36"/>
      <c r="AS298" s="36"/>
      <c r="AT298" s="36"/>
      <c r="AU298" s="36"/>
      <c r="AV298" s="36"/>
      <c r="AW298" s="36"/>
    </row>
    <row r="299" spans="27:49">
      <c r="AA299" s="38"/>
      <c r="AB299" s="38"/>
      <c r="AP299" s="36"/>
      <c r="AQ299" s="36"/>
      <c r="AR299" s="36"/>
      <c r="AS299" s="36"/>
      <c r="AT299" s="36"/>
      <c r="AU299" s="36"/>
      <c r="AV299" s="36"/>
      <c r="AW299" s="36"/>
    </row>
    <row r="300" spans="27:49">
      <c r="AA300" s="38"/>
      <c r="AB300" s="38"/>
      <c r="AP300" s="36"/>
      <c r="AQ300" s="36"/>
      <c r="AR300" s="36"/>
      <c r="AS300" s="36"/>
      <c r="AT300" s="36"/>
      <c r="AU300" s="36"/>
      <c r="AV300" s="36"/>
      <c r="AW300" s="36"/>
    </row>
    <row r="301" spans="27:49">
      <c r="AA301" s="38"/>
      <c r="AB301" s="38"/>
      <c r="AP301" s="36"/>
      <c r="AQ301" s="36"/>
      <c r="AR301" s="36"/>
      <c r="AS301" s="36"/>
      <c r="AT301" s="36"/>
      <c r="AU301" s="36"/>
      <c r="AV301" s="36"/>
      <c r="AW301" s="36"/>
    </row>
    <row r="302" spans="27:49">
      <c r="AA302" s="38"/>
      <c r="AB302" s="38"/>
      <c r="AP302" s="36"/>
      <c r="AQ302" s="36"/>
      <c r="AR302" s="36"/>
      <c r="AS302" s="36"/>
      <c r="AT302" s="36"/>
      <c r="AU302" s="36"/>
      <c r="AV302" s="36"/>
      <c r="AW302" s="36"/>
    </row>
    <row r="303" spans="27:49">
      <c r="AA303" s="38"/>
      <c r="AB303" s="38"/>
      <c r="AP303" s="36"/>
      <c r="AQ303" s="36"/>
      <c r="AR303" s="36"/>
      <c r="AS303" s="36"/>
      <c r="AT303" s="36"/>
      <c r="AU303" s="36"/>
      <c r="AV303" s="36"/>
      <c r="AW303" s="36"/>
    </row>
    <row r="304" spans="27:49">
      <c r="AA304" s="38"/>
      <c r="AB304" s="38"/>
      <c r="AP304" s="36"/>
      <c r="AQ304" s="36"/>
      <c r="AR304" s="36"/>
      <c r="AS304" s="36"/>
      <c r="AT304" s="36"/>
      <c r="AU304" s="36"/>
      <c r="AV304" s="36"/>
      <c r="AW304" s="36"/>
    </row>
    <row r="305" spans="27:49">
      <c r="AA305" s="38"/>
      <c r="AB305" s="38"/>
      <c r="AP305" s="36"/>
      <c r="AQ305" s="36"/>
      <c r="AR305" s="36"/>
      <c r="AS305" s="36"/>
      <c r="AT305" s="36"/>
      <c r="AU305" s="36"/>
      <c r="AV305" s="36"/>
      <c r="AW305" s="36"/>
    </row>
    <row r="306" spans="27:49">
      <c r="AA306" s="38"/>
      <c r="AB306" s="38"/>
      <c r="AP306" s="36"/>
      <c r="AQ306" s="36"/>
      <c r="AR306" s="36"/>
      <c r="AS306" s="36"/>
      <c r="AT306" s="36"/>
      <c r="AU306" s="36"/>
      <c r="AV306" s="36"/>
      <c r="AW306" s="36"/>
    </row>
    <row r="307" spans="27:49">
      <c r="AA307" s="38"/>
      <c r="AB307" s="38"/>
      <c r="AP307" s="36"/>
      <c r="AQ307" s="36"/>
      <c r="AR307" s="36"/>
      <c r="AS307" s="36"/>
      <c r="AT307" s="36"/>
      <c r="AU307" s="36"/>
      <c r="AV307" s="36"/>
      <c r="AW307" s="36"/>
    </row>
    <row r="308" spans="27:49">
      <c r="AA308" s="38"/>
      <c r="AB308" s="38"/>
      <c r="AP308" s="36"/>
      <c r="AQ308" s="36"/>
      <c r="AR308" s="36"/>
      <c r="AS308" s="36"/>
      <c r="AT308" s="36"/>
      <c r="AU308" s="36"/>
      <c r="AV308" s="36"/>
      <c r="AW308" s="36"/>
    </row>
    <row r="309" spans="27:49">
      <c r="AA309" s="38"/>
      <c r="AB309" s="38"/>
      <c r="AP309" s="36"/>
      <c r="AQ309" s="36"/>
      <c r="AR309" s="36"/>
      <c r="AS309" s="36"/>
      <c r="AT309" s="36"/>
      <c r="AU309" s="36"/>
      <c r="AV309" s="36"/>
      <c r="AW309" s="36"/>
    </row>
    <row r="310" spans="27:49">
      <c r="AA310" s="38"/>
      <c r="AB310" s="38"/>
      <c r="AP310" s="36"/>
      <c r="AQ310" s="36"/>
      <c r="AR310" s="36"/>
      <c r="AS310" s="36"/>
      <c r="AT310" s="36"/>
      <c r="AU310" s="36"/>
      <c r="AV310" s="36"/>
      <c r="AW310" s="36"/>
    </row>
    <row r="311" spans="27:49">
      <c r="AA311" s="38"/>
      <c r="AB311" s="38"/>
      <c r="AP311" s="36"/>
      <c r="AQ311" s="36"/>
      <c r="AR311" s="36"/>
      <c r="AS311" s="36"/>
      <c r="AT311" s="36"/>
      <c r="AU311" s="36"/>
      <c r="AV311" s="36"/>
      <c r="AW311" s="36"/>
    </row>
    <row r="312" spans="27:49">
      <c r="AA312" s="38"/>
      <c r="AB312" s="38"/>
      <c r="AP312" s="36"/>
      <c r="AQ312" s="36"/>
      <c r="AR312" s="36"/>
      <c r="AS312" s="36"/>
      <c r="AT312" s="36"/>
      <c r="AU312" s="36"/>
      <c r="AV312" s="36"/>
      <c r="AW312" s="36"/>
    </row>
    <row r="313" spans="27:49">
      <c r="AA313" s="38"/>
      <c r="AB313" s="38"/>
      <c r="AP313" s="36"/>
      <c r="AQ313" s="36"/>
      <c r="AR313" s="36"/>
      <c r="AS313" s="36"/>
      <c r="AT313" s="36"/>
      <c r="AU313" s="36"/>
      <c r="AV313" s="36"/>
      <c r="AW313" s="36"/>
    </row>
    <row r="314" spans="27:49">
      <c r="AA314" s="38"/>
      <c r="AB314" s="38"/>
      <c r="AP314" s="36"/>
      <c r="AQ314" s="36"/>
      <c r="AR314" s="36"/>
      <c r="AS314" s="36"/>
      <c r="AT314" s="36"/>
      <c r="AU314" s="36"/>
      <c r="AV314" s="36"/>
      <c r="AW314" s="36"/>
    </row>
    <row r="315" spans="27:49">
      <c r="AA315" s="38"/>
      <c r="AB315" s="38"/>
      <c r="AP315" s="36"/>
      <c r="AQ315" s="36"/>
      <c r="AR315" s="36"/>
      <c r="AS315" s="36"/>
      <c r="AT315" s="36"/>
      <c r="AU315" s="36"/>
      <c r="AV315" s="36"/>
      <c r="AW315" s="36"/>
    </row>
    <row r="316" spans="27:49">
      <c r="AA316" s="38"/>
      <c r="AB316" s="38"/>
      <c r="AP316" s="36"/>
      <c r="AQ316" s="36"/>
      <c r="AR316" s="36"/>
      <c r="AS316" s="36"/>
      <c r="AT316" s="36"/>
      <c r="AU316" s="36"/>
      <c r="AV316" s="36"/>
      <c r="AW316" s="36"/>
    </row>
    <row r="317" spans="27:49">
      <c r="AA317" s="38"/>
      <c r="AB317" s="38"/>
      <c r="AP317" s="36"/>
      <c r="AQ317" s="36"/>
      <c r="AR317" s="36"/>
      <c r="AS317" s="36"/>
      <c r="AT317" s="36"/>
      <c r="AU317" s="36"/>
      <c r="AV317" s="36"/>
      <c r="AW317" s="36"/>
    </row>
    <row r="318" spans="27:49">
      <c r="AA318" s="38"/>
      <c r="AB318" s="38"/>
      <c r="AP318" s="36"/>
      <c r="AQ318" s="36"/>
      <c r="AR318" s="36"/>
      <c r="AS318" s="36"/>
      <c r="AT318" s="36"/>
      <c r="AU318" s="36"/>
      <c r="AV318" s="36"/>
      <c r="AW318" s="36"/>
    </row>
    <row r="319" spans="27:49">
      <c r="AA319" s="38"/>
      <c r="AB319" s="38"/>
      <c r="AP319" s="36"/>
      <c r="AQ319" s="36"/>
      <c r="AR319" s="36"/>
      <c r="AS319" s="36"/>
      <c r="AT319" s="36"/>
      <c r="AU319" s="36"/>
      <c r="AV319" s="36"/>
      <c r="AW319" s="36"/>
    </row>
    <row r="320" spans="27:49">
      <c r="AA320" s="38"/>
      <c r="AB320" s="38"/>
      <c r="AP320" s="36"/>
      <c r="AQ320" s="36"/>
      <c r="AR320" s="36"/>
      <c r="AS320" s="36"/>
      <c r="AT320" s="36"/>
      <c r="AU320" s="36"/>
      <c r="AV320" s="36"/>
      <c r="AW320" s="36"/>
    </row>
    <row r="321" spans="27:49">
      <c r="AA321" s="38"/>
      <c r="AB321" s="38"/>
      <c r="AP321" s="36"/>
      <c r="AQ321" s="36"/>
      <c r="AR321" s="36"/>
      <c r="AS321" s="36"/>
      <c r="AT321" s="36"/>
      <c r="AU321" s="36"/>
      <c r="AV321" s="36"/>
      <c r="AW321" s="36"/>
    </row>
    <row r="322" spans="27:49">
      <c r="AA322" s="38"/>
      <c r="AB322" s="38"/>
      <c r="AP322" s="36"/>
      <c r="AQ322" s="36"/>
      <c r="AR322" s="36"/>
      <c r="AS322" s="36"/>
      <c r="AT322" s="36"/>
      <c r="AU322" s="36"/>
      <c r="AV322" s="36"/>
      <c r="AW322" s="36"/>
    </row>
    <row r="323" spans="27:49">
      <c r="AA323" s="38"/>
      <c r="AB323" s="38"/>
      <c r="AP323" s="36"/>
      <c r="AQ323" s="36"/>
      <c r="AR323" s="36"/>
      <c r="AS323" s="36"/>
      <c r="AT323" s="36"/>
      <c r="AU323" s="36"/>
      <c r="AV323" s="36"/>
      <c r="AW323" s="36"/>
    </row>
    <row r="324" spans="27:49">
      <c r="AA324" s="38"/>
      <c r="AB324" s="38"/>
      <c r="AP324" s="36"/>
      <c r="AQ324" s="36"/>
      <c r="AR324" s="36"/>
      <c r="AS324" s="36"/>
      <c r="AT324" s="36"/>
      <c r="AU324" s="36"/>
      <c r="AV324" s="36"/>
      <c r="AW324" s="36"/>
    </row>
    <row r="325" spans="27:49">
      <c r="AA325" s="38"/>
      <c r="AB325" s="38"/>
      <c r="AP325" s="36"/>
      <c r="AQ325" s="36"/>
      <c r="AR325" s="36"/>
      <c r="AS325" s="36"/>
      <c r="AT325" s="36"/>
      <c r="AU325" s="36"/>
      <c r="AV325" s="36"/>
      <c r="AW325" s="36"/>
    </row>
    <row r="326" spans="27:49">
      <c r="AA326" s="38"/>
      <c r="AB326" s="38"/>
      <c r="AP326" s="36"/>
      <c r="AQ326" s="36"/>
      <c r="AR326" s="36"/>
      <c r="AS326" s="36"/>
      <c r="AT326" s="36"/>
      <c r="AU326" s="36"/>
      <c r="AV326" s="36"/>
      <c r="AW326" s="36"/>
    </row>
    <row r="327" spans="27:49">
      <c r="AA327" s="38"/>
      <c r="AB327" s="38"/>
      <c r="AP327" s="36"/>
      <c r="AQ327" s="36"/>
      <c r="AR327" s="36"/>
      <c r="AS327" s="36"/>
      <c r="AT327" s="36"/>
      <c r="AU327" s="36"/>
      <c r="AV327" s="36"/>
      <c r="AW327" s="36"/>
    </row>
    <row r="328" spans="27:49">
      <c r="AA328" s="38"/>
      <c r="AB328" s="38"/>
      <c r="AP328" s="36"/>
      <c r="AQ328" s="36"/>
      <c r="AR328" s="36"/>
      <c r="AS328" s="36"/>
      <c r="AT328" s="36"/>
      <c r="AU328" s="36"/>
      <c r="AV328" s="36"/>
      <c r="AW328" s="36"/>
    </row>
    <row r="329" spans="27:49">
      <c r="AA329" s="38"/>
      <c r="AB329" s="38"/>
      <c r="AP329" s="36"/>
      <c r="AQ329" s="36"/>
      <c r="AR329" s="36"/>
      <c r="AS329" s="36"/>
      <c r="AT329" s="36"/>
      <c r="AU329" s="36"/>
      <c r="AV329" s="36"/>
      <c r="AW329" s="36"/>
    </row>
    <row r="330" spans="27:49">
      <c r="AA330" s="38"/>
      <c r="AB330" s="38"/>
      <c r="AP330" s="36"/>
      <c r="AQ330" s="36"/>
      <c r="AR330" s="36"/>
      <c r="AS330" s="36"/>
      <c r="AT330" s="36"/>
      <c r="AU330" s="36"/>
      <c r="AV330" s="36"/>
      <c r="AW330" s="36"/>
    </row>
    <row r="331" spans="27:49">
      <c r="AA331" s="38"/>
      <c r="AB331" s="38"/>
      <c r="AP331" s="36"/>
      <c r="AQ331" s="36"/>
      <c r="AR331" s="36"/>
      <c r="AS331" s="36"/>
      <c r="AT331" s="36"/>
      <c r="AU331" s="36"/>
      <c r="AV331" s="36"/>
      <c r="AW331" s="36"/>
    </row>
    <row r="332" spans="27:49">
      <c r="AA332" s="38"/>
      <c r="AB332" s="38"/>
      <c r="AP332" s="36"/>
      <c r="AQ332" s="36"/>
      <c r="AR332" s="36"/>
      <c r="AS332" s="36"/>
      <c r="AT332" s="36"/>
      <c r="AU332" s="36"/>
      <c r="AV332" s="36"/>
      <c r="AW332" s="36"/>
    </row>
    <row r="333" spans="27:49">
      <c r="AA333" s="38"/>
      <c r="AB333" s="38"/>
      <c r="AP333" s="36"/>
      <c r="AQ333" s="36"/>
      <c r="AR333" s="36"/>
      <c r="AS333" s="36"/>
      <c r="AT333" s="36"/>
      <c r="AU333" s="36"/>
      <c r="AV333" s="36"/>
      <c r="AW333" s="36"/>
    </row>
    <row r="334" spans="27:49">
      <c r="AA334" s="38"/>
      <c r="AB334" s="38"/>
      <c r="AP334" s="36"/>
      <c r="AQ334" s="36"/>
      <c r="AR334" s="36"/>
      <c r="AS334" s="36"/>
      <c r="AT334" s="36"/>
      <c r="AU334" s="36"/>
      <c r="AV334" s="36"/>
      <c r="AW334" s="36"/>
    </row>
    <row r="335" spans="27:49">
      <c r="AA335" s="38"/>
      <c r="AB335" s="38"/>
      <c r="AP335" s="36"/>
      <c r="AQ335" s="36"/>
      <c r="AR335" s="36"/>
      <c r="AS335" s="36"/>
      <c r="AT335" s="36"/>
      <c r="AU335" s="36"/>
      <c r="AV335" s="36"/>
      <c r="AW335" s="36"/>
    </row>
    <row r="336" spans="27:49">
      <c r="AA336" s="38"/>
      <c r="AB336" s="38"/>
      <c r="AP336" s="36"/>
      <c r="AQ336" s="36"/>
      <c r="AR336" s="36"/>
      <c r="AS336" s="36"/>
      <c r="AT336" s="36"/>
      <c r="AU336" s="36"/>
      <c r="AV336" s="36"/>
      <c r="AW336" s="36"/>
    </row>
    <row r="337" spans="27:49">
      <c r="AA337" s="38"/>
      <c r="AB337" s="38"/>
      <c r="AP337" s="36"/>
      <c r="AQ337" s="36"/>
      <c r="AR337" s="36"/>
      <c r="AS337" s="36"/>
      <c r="AT337" s="36"/>
      <c r="AU337" s="36"/>
      <c r="AV337" s="36"/>
      <c r="AW337" s="36"/>
    </row>
    <row r="338" spans="27:49">
      <c r="AA338" s="38"/>
      <c r="AB338" s="38"/>
      <c r="AP338" s="36"/>
      <c r="AQ338" s="36"/>
      <c r="AR338" s="36"/>
      <c r="AS338" s="36"/>
      <c r="AT338" s="36"/>
      <c r="AU338" s="36"/>
      <c r="AV338" s="36"/>
      <c r="AW338" s="36"/>
    </row>
    <row r="339" spans="27:49">
      <c r="AA339" s="38"/>
      <c r="AB339" s="38"/>
      <c r="AP339" s="36"/>
      <c r="AQ339" s="36"/>
      <c r="AR339" s="36"/>
      <c r="AS339" s="36"/>
      <c r="AT339" s="36"/>
      <c r="AU339" s="36"/>
      <c r="AV339" s="36"/>
      <c r="AW339" s="36"/>
    </row>
    <row r="340" spans="27:49">
      <c r="AA340" s="38"/>
      <c r="AB340" s="38"/>
      <c r="AP340" s="36"/>
      <c r="AQ340" s="36"/>
      <c r="AR340" s="36"/>
      <c r="AS340" s="36"/>
      <c r="AT340" s="36"/>
      <c r="AU340" s="36"/>
      <c r="AV340" s="36"/>
      <c r="AW340" s="36"/>
    </row>
    <row r="341" spans="27:49">
      <c r="AA341" s="38"/>
      <c r="AB341" s="38"/>
      <c r="AP341" s="36"/>
      <c r="AQ341" s="36"/>
      <c r="AR341" s="36"/>
      <c r="AS341" s="36"/>
      <c r="AT341" s="36"/>
      <c r="AU341" s="36"/>
      <c r="AV341" s="36"/>
      <c r="AW341" s="36"/>
    </row>
    <row r="342" spans="27:49">
      <c r="AA342" s="38"/>
      <c r="AB342" s="38"/>
      <c r="AP342" s="36"/>
      <c r="AQ342" s="36"/>
      <c r="AR342" s="36"/>
      <c r="AS342" s="36"/>
      <c r="AT342" s="36"/>
      <c r="AU342" s="36"/>
      <c r="AV342" s="36"/>
      <c r="AW342" s="36"/>
    </row>
    <row r="343" spans="27:49">
      <c r="AA343" s="38"/>
      <c r="AB343" s="38"/>
      <c r="AP343" s="36"/>
      <c r="AQ343" s="36"/>
      <c r="AR343" s="36"/>
      <c r="AS343" s="36"/>
      <c r="AT343" s="36"/>
      <c r="AU343" s="36"/>
      <c r="AV343" s="36"/>
      <c r="AW343" s="36"/>
    </row>
    <row r="344" spans="27:49">
      <c r="AA344" s="38"/>
      <c r="AB344" s="38"/>
      <c r="AP344" s="36"/>
      <c r="AQ344" s="36"/>
      <c r="AR344" s="36"/>
      <c r="AS344" s="36"/>
      <c r="AT344" s="36"/>
      <c r="AU344" s="36"/>
      <c r="AV344" s="36"/>
      <c r="AW344" s="36"/>
    </row>
    <row r="345" spans="27:49">
      <c r="AA345" s="38"/>
      <c r="AB345" s="38"/>
      <c r="AP345" s="36"/>
      <c r="AQ345" s="36"/>
      <c r="AR345" s="36"/>
      <c r="AS345" s="36"/>
      <c r="AT345" s="36"/>
      <c r="AU345" s="36"/>
      <c r="AV345" s="36"/>
      <c r="AW345" s="36"/>
    </row>
    <row r="346" spans="27:49">
      <c r="AA346" s="38"/>
      <c r="AB346" s="38"/>
      <c r="AP346" s="36"/>
      <c r="AQ346" s="36"/>
      <c r="AR346" s="36"/>
      <c r="AS346" s="36"/>
      <c r="AT346" s="36"/>
      <c r="AU346" s="36"/>
      <c r="AV346" s="36"/>
      <c r="AW346" s="36"/>
    </row>
    <row r="347" spans="27:49">
      <c r="AA347" s="38"/>
      <c r="AB347" s="38"/>
      <c r="AP347" s="36"/>
      <c r="AQ347" s="36"/>
      <c r="AR347" s="36"/>
      <c r="AS347" s="36"/>
      <c r="AT347" s="36"/>
      <c r="AU347" s="36"/>
      <c r="AV347" s="36"/>
      <c r="AW347" s="36"/>
    </row>
    <row r="348" spans="27:49">
      <c r="AA348" s="38"/>
      <c r="AB348" s="38"/>
      <c r="AP348" s="36"/>
      <c r="AQ348" s="36"/>
      <c r="AR348" s="36"/>
      <c r="AS348" s="36"/>
      <c r="AT348" s="36"/>
      <c r="AU348" s="36"/>
      <c r="AV348" s="36"/>
      <c r="AW348" s="36"/>
    </row>
    <row r="349" spans="27:49">
      <c r="AA349" s="38"/>
      <c r="AB349" s="38"/>
      <c r="AP349" s="36"/>
      <c r="AQ349" s="36"/>
      <c r="AR349" s="36"/>
      <c r="AS349" s="36"/>
      <c r="AT349" s="36"/>
      <c r="AU349" s="36"/>
      <c r="AV349" s="36"/>
      <c r="AW349" s="36"/>
    </row>
    <row r="350" spans="27:49">
      <c r="AA350" s="38"/>
      <c r="AB350" s="38"/>
      <c r="AP350" s="36"/>
      <c r="AQ350" s="36"/>
      <c r="AR350" s="36"/>
      <c r="AS350" s="36"/>
      <c r="AT350" s="36"/>
      <c r="AU350" s="36"/>
      <c r="AV350" s="36"/>
      <c r="AW350" s="36"/>
    </row>
    <row r="351" spans="27:49">
      <c r="AA351" s="38"/>
      <c r="AB351" s="38"/>
      <c r="AP351" s="36"/>
      <c r="AQ351" s="36"/>
      <c r="AR351" s="36"/>
      <c r="AS351" s="36"/>
      <c r="AT351" s="36"/>
      <c r="AU351" s="36"/>
      <c r="AV351" s="36"/>
      <c r="AW351" s="36"/>
    </row>
    <row r="352" spans="27:49">
      <c r="AA352" s="38"/>
      <c r="AB352" s="38"/>
      <c r="AP352" s="36"/>
      <c r="AQ352" s="36"/>
      <c r="AR352" s="36"/>
      <c r="AS352" s="36"/>
      <c r="AT352" s="36"/>
      <c r="AU352" s="36"/>
      <c r="AV352" s="36"/>
      <c r="AW352" s="36"/>
    </row>
    <row r="353" spans="27:49">
      <c r="AA353" s="38"/>
      <c r="AB353" s="38"/>
      <c r="AP353" s="36"/>
      <c r="AQ353" s="36"/>
      <c r="AR353" s="36"/>
      <c r="AS353" s="36"/>
      <c r="AT353" s="36"/>
      <c r="AU353" s="36"/>
      <c r="AV353" s="36"/>
      <c r="AW353" s="36"/>
    </row>
    <row r="354" spans="27:49">
      <c r="AA354" s="38"/>
      <c r="AB354" s="38"/>
      <c r="AP354" s="36"/>
      <c r="AQ354" s="36"/>
      <c r="AR354" s="36"/>
      <c r="AS354" s="36"/>
      <c r="AT354" s="36"/>
      <c r="AU354" s="36"/>
      <c r="AV354" s="36"/>
      <c r="AW354" s="36"/>
    </row>
    <row r="355" spans="27:49">
      <c r="AA355" s="38"/>
      <c r="AB355" s="38"/>
      <c r="AP355" s="36"/>
      <c r="AQ355" s="36"/>
      <c r="AR355" s="36"/>
      <c r="AS355" s="36"/>
      <c r="AT355" s="36"/>
      <c r="AU355" s="36"/>
      <c r="AV355" s="36"/>
      <c r="AW355" s="36"/>
    </row>
    <row r="356" spans="27:49">
      <c r="AA356" s="38"/>
      <c r="AB356" s="38"/>
      <c r="AP356" s="36"/>
      <c r="AQ356" s="36"/>
      <c r="AR356" s="36"/>
      <c r="AS356" s="36"/>
      <c r="AT356" s="36"/>
      <c r="AU356" s="36"/>
      <c r="AV356" s="36"/>
      <c r="AW356" s="36"/>
    </row>
    <row r="357" spans="27:49">
      <c r="AA357" s="38"/>
      <c r="AB357" s="38"/>
      <c r="AP357" s="36"/>
      <c r="AQ357" s="36"/>
      <c r="AR357" s="36"/>
      <c r="AS357" s="36"/>
      <c r="AT357" s="36"/>
      <c r="AU357" s="36"/>
      <c r="AV357" s="36"/>
      <c r="AW357" s="36"/>
    </row>
    <row r="358" spans="27:49">
      <c r="AA358" s="38"/>
      <c r="AB358" s="38"/>
      <c r="AP358" s="36"/>
      <c r="AQ358" s="36"/>
      <c r="AR358" s="36"/>
      <c r="AS358" s="36"/>
      <c r="AT358" s="36"/>
      <c r="AU358" s="36"/>
      <c r="AV358" s="36"/>
      <c r="AW358" s="36"/>
    </row>
    <row r="359" spans="27:49">
      <c r="AA359" s="38"/>
      <c r="AB359" s="38"/>
      <c r="AP359" s="36"/>
      <c r="AQ359" s="36"/>
      <c r="AR359" s="36"/>
      <c r="AS359" s="36"/>
      <c r="AT359" s="36"/>
      <c r="AU359" s="36"/>
      <c r="AV359" s="36"/>
      <c r="AW359" s="36"/>
    </row>
    <row r="360" spans="27:49">
      <c r="AA360" s="38"/>
      <c r="AB360" s="38"/>
      <c r="AP360" s="36"/>
      <c r="AQ360" s="36"/>
      <c r="AR360" s="36"/>
      <c r="AS360" s="36"/>
      <c r="AT360" s="36"/>
      <c r="AU360" s="36"/>
      <c r="AV360" s="36"/>
      <c r="AW360" s="36"/>
    </row>
    <row r="361" spans="27:49">
      <c r="AA361" s="38"/>
      <c r="AB361" s="38"/>
      <c r="AP361" s="36"/>
      <c r="AQ361" s="36"/>
      <c r="AR361" s="36"/>
      <c r="AS361" s="36"/>
      <c r="AT361" s="36"/>
      <c r="AU361" s="36"/>
      <c r="AV361" s="36"/>
      <c r="AW361" s="36"/>
    </row>
    <row r="362" spans="27:49">
      <c r="AA362" s="38"/>
      <c r="AB362" s="38"/>
      <c r="AP362" s="36"/>
      <c r="AQ362" s="36"/>
      <c r="AR362" s="36"/>
      <c r="AS362" s="36"/>
      <c r="AT362" s="36"/>
      <c r="AU362" s="36"/>
      <c r="AV362" s="36"/>
      <c r="AW362" s="36"/>
    </row>
    <row r="363" spans="27:49">
      <c r="AA363" s="38"/>
      <c r="AB363" s="38"/>
      <c r="AP363" s="36"/>
      <c r="AQ363" s="36"/>
      <c r="AR363" s="36"/>
      <c r="AS363" s="36"/>
      <c r="AT363" s="36"/>
      <c r="AU363" s="36"/>
      <c r="AV363" s="36"/>
      <c r="AW363" s="36"/>
    </row>
    <row r="364" spans="27:49">
      <c r="AA364" s="38"/>
      <c r="AB364" s="38"/>
      <c r="AP364" s="36"/>
      <c r="AQ364" s="36"/>
      <c r="AR364" s="36"/>
      <c r="AS364" s="36"/>
      <c r="AT364" s="36"/>
      <c r="AU364" s="36"/>
      <c r="AV364" s="36"/>
      <c r="AW364" s="36"/>
    </row>
    <row r="365" spans="27:49">
      <c r="AA365" s="38"/>
      <c r="AB365" s="38"/>
      <c r="AP365" s="36"/>
      <c r="AQ365" s="36"/>
      <c r="AR365" s="36"/>
      <c r="AS365" s="36"/>
      <c r="AT365" s="36"/>
      <c r="AU365" s="36"/>
      <c r="AV365" s="36"/>
      <c r="AW365" s="36"/>
    </row>
    <row r="366" spans="27:49">
      <c r="AA366" s="38"/>
      <c r="AB366" s="38"/>
      <c r="AP366" s="36"/>
      <c r="AQ366" s="36"/>
      <c r="AR366" s="36"/>
      <c r="AS366" s="36"/>
      <c r="AT366" s="36"/>
      <c r="AU366" s="36"/>
      <c r="AV366" s="36"/>
      <c r="AW366" s="36"/>
    </row>
    <row r="367" spans="27:49">
      <c r="AA367" s="38"/>
      <c r="AB367" s="38"/>
      <c r="AP367" s="36"/>
      <c r="AQ367" s="36"/>
      <c r="AR367" s="36"/>
      <c r="AS367" s="36"/>
      <c r="AT367" s="36"/>
      <c r="AU367" s="36"/>
      <c r="AV367" s="36"/>
      <c r="AW367" s="36"/>
    </row>
    <row r="368" spans="27:49">
      <c r="AA368" s="38"/>
      <c r="AB368" s="38"/>
      <c r="AP368" s="36"/>
      <c r="AQ368" s="36"/>
      <c r="AR368" s="36"/>
      <c r="AS368" s="36"/>
      <c r="AT368" s="36"/>
      <c r="AU368" s="36"/>
      <c r="AV368" s="36"/>
      <c r="AW368" s="36"/>
    </row>
    <row r="369" spans="27:49">
      <c r="AA369" s="38"/>
      <c r="AB369" s="38"/>
      <c r="AP369" s="36"/>
      <c r="AQ369" s="36"/>
      <c r="AR369" s="36"/>
      <c r="AS369" s="36"/>
      <c r="AT369" s="36"/>
      <c r="AU369" s="36"/>
      <c r="AV369" s="36"/>
      <c r="AW369" s="36"/>
    </row>
    <row r="370" spans="27:49">
      <c r="AA370" s="38"/>
      <c r="AB370" s="38"/>
      <c r="AP370" s="36"/>
      <c r="AQ370" s="36"/>
      <c r="AR370" s="36"/>
      <c r="AS370" s="36"/>
      <c r="AT370" s="36"/>
      <c r="AU370" s="36"/>
      <c r="AV370" s="36"/>
      <c r="AW370" s="36"/>
    </row>
    <row r="371" spans="27:49">
      <c r="AA371" s="38"/>
      <c r="AB371" s="38"/>
      <c r="AP371" s="36"/>
      <c r="AQ371" s="36"/>
      <c r="AR371" s="36"/>
      <c r="AS371" s="36"/>
      <c r="AT371" s="36"/>
      <c r="AU371" s="36"/>
      <c r="AV371" s="36"/>
      <c r="AW371" s="36"/>
    </row>
    <row r="372" spans="27:49">
      <c r="AA372" s="38"/>
      <c r="AB372" s="38"/>
      <c r="AP372" s="36"/>
      <c r="AQ372" s="36"/>
      <c r="AR372" s="36"/>
      <c r="AS372" s="36"/>
      <c r="AT372" s="36"/>
      <c r="AU372" s="36"/>
      <c r="AV372" s="36"/>
      <c r="AW372" s="36"/>
    </row>
    <row r="373" spans="27:49">
      <c r="AA373" s="38"/>
      <c r="AB373" s="38"/>
      <c r="AP373" s="36"/>
      <c r="AQ373" s="36"/>
      <c r="AR373" s="36"/>
      <c r="AS373" s="36"/>
      <c r="AT373" s="36"/>
      <c r="AU373" s="36"/>
      <c r="AV373" s="36"/>
      <c r="AW373" s="36"/>
    </row>
    <row r="374" spans="27:49">
      <c r="AA374" s="38"/>
      <c r="AB374" s="38"/>
      <c r="AP374" s="36"/>
      <c r="AQ374" s="36"/>
      <c r="AR374" s="36"/>
      <c r="AS374" s="36"/>
      <c r="AT374" s="36"/>
      <c r="AU374" s="36"/>
      <c r="AV374" s="36"/>
      <c r="AW374" s="36"/>
    </row>
    <row r="375" spans="27:49">
      <c r="AA375" s="38"/>
      <c r="AB375" s="38"/>
      <c r="AP375" s="36"/>
      <c r="AQ375" s="36"/>
      <c r="AR375" s="36"/>
      <c r="AS375" s="36"/>
      <c r="AT375" s="36"/>
      <c r="AU375" s="36"/>
      <c r="AV375" s="36"/>
      <c r="AW375" s="36"/>
    </row>
    <row r="376" spans="27:49">
      <c r="AA376" s="38"/>
      <c r="AB376" s="38"/>
      <c r="AP376" s="36"/>
      <c r="AQ376" s="36"/>
      <c r="AR376" s="36"/>
      <c r="AS376" s="36"/>
      <c r="AT376" s="36"/>
      <c r="AU376" s="36"/>
      <c r="AV376" s="36"/>
      <c r="AW376" s="36"/>
    </row>
    <row r="377" spans="27:49">
      <c r="AA377" s="38"/>
      <c r="AB377" s="38"/>
      <c r="AP377" s="36"/>
      <c r="AQ377" s="36"/>
      <c r="AR377" s="36"/>
      <c r="AS377" s="36"/>
      <c r="AT377" s="36"/>
      <c r="AU377" s="36"/>
      <c r="AV377" s="36"/>
      <c r="AW377" s="36"/>
    </row>
    <row r="378" spans="27:49">
      <c r="AA378" s="38"/>
      <c r="AB378" s="38"/>
      <c r="AP378" s="36"/>
      <c r="AQ378" s="36"/>
      <c r="AR378" s="36"/>
      <c r="AS378" s="36"/>
      <c r="AT378" s="36"/>
      <c r="AU378" s="36"/>
      <c r="AV378" s="36"/>
      <c r="AW378" s="36"/>
    </row>
    <row r="379" spans="27:49">
      <c r="AA379" s="38"/>
      <c r="AB379" s="38"/>
      <c r="AP379" s="36"/>
      <c r="AQ379" s="36"/>
      <c r="AR379" s="36"/>
      <c r="AS379" s="36"/>
      <c r="AT379" s="36"/>
      <c r="AU379" s="36"/>
      <c r="AV379" s="36"/>
      <c r="AW379" s="36"/>
    </row>
    <row r="380" spans="27:49">
      <c r="AA380" s="38"/>
      <c r="AB380" s="38"/>
      <c r="AP380" s="36"/>
      <c r="AQ380" s="36"/>
      <c r="AR380" s="36"/>
      <c r="AS380" s="36"/>
      <c r="AT380" s="36"/>
      <c r="AU380" s="36"/>
      <c r="AV380" s="36"/>
      <c r="AW380" s="36"/>
    </row>
    <row r="381" spans="27:49">
      <c r="AA381" s="38"/>
      <c r="AB381" s="38"/>
      <c r="AP381" s="36"/>
      <c r="AQ381" s="36"/>
      <c r="AR381" s="36"/>
      <c r="AS381" s="36"/>
      <c r="AT381" s="36"/>
      <c r="AU381" s="36"/>
      <c r="AV381" s="36"/>
      <c r="AW381" s="36"/>
    </row>
    <row r="382" spans="27:49">
      <c r="AA382" s="38"/>
      <c r="AB382" s="38"/>
      <c r="AP382" s="36"/>
      <c r="AQ382" s="36"/>
      <c r="AR382" s="36"/>
      <c r="AS382" s="36"/>
      <c r="AT382" s="36"/>
      <c r="AU382" s="36"/>
      <c r="AV382" s="36"/>
      <c r="AW382" s="36"/>
    </row>
    <row r="383" spans="27:49">
      <c r="AA383" s="38"/>
      <c r="AB383" s="38"/>
      <c r="AP383" s="36"/>
      <c r="AQ383" s="36"/>
      <c r="AR383" s="36"/>
      <c r="AS383" s="36"/>
      <c r="AT383" s="36"/>
      <c r="AU383" s="36"/>
      <c r="AV383" s="36"/>
      <c r="AW383" s="36"/>
    </row>
    <row r="384" spans="27:49">
      <c r="AA384" s="38"/>
      <c r="AB384" s="38"/>
      <c r="AP384" s="36"/>
      <c r="AQ384" s="36"/>
      <c r="AR384" s="36"/>
      <c r="AS384" s="36"/>
      <c r="AT384" s="36"/>
      <c r="AU384" s="36"/>
      <c r="AV384" s="36"/>
      <c r="AW384" s="36"/>
    </row>
    <row r="385" spans="27:49">
      <c r="AA385" s="38"/>
      <c r="AB385" s="38"/>
      <c r="AP385" s="36"/>
      <c r="AQ385" s="36"/>
      <c r="AR385" s="36"/>
      <c r="AS385" s="36"/>
      <c r="AT385" s="36"/>
      <c r="AU385" s="36"/>
      <c r="AV385" s="36"/>
      <c r="AW385" s="36"/>
    </row>
    <row r="386" spans="27:49">
      <c r="AA386" s="38"/>
      <c r="AB386" s="38"/>
      <c r="AP386" s="36"/>
      <c r="AQ386" s="36"/>
      <c r="AR386" s="36"/>
      <c r="AS386" s="36"/>
      <c r="AT386" s="36"/>
      <c r="AU386" s="36"/>
      <c r="AV386" s="36"/>
      <c r="AW386" s="36"/>
    </row>
    <row r="387" spans="27:49">
      <c r="AA387" s="38"/>
      <c r="AB387" s="38"/>
      <c r="AP387" s="36"/>
      <c r="AQ387" s="36"/>
      <c r="AR387" s="36"/>
      <c r="AS387" s="36"/>
      <c r="AT387" s="36"/>
      <c r="AU387" s="36"/>
      <c r="AV387" s="36"/>
      <c r="AW387" s="36"/>
    </row>
    <row r="388" spans="27:49">
      <c r="AA388" s="38"/>
      <c r="AB388" s="38"/>
      <c r="AP388" s="36"/>
      <c r="AQ388" s="36"/>
      <c r="AR388" s="36"/>
      <c r="AS388" s="36"/>
      <c r="AT388" s="36"/>
      <c r="AU388" s="36"/>
      <c r="AV388" s="36"/>
      <c r="AW388" s="36"/>
    </row>
    <row r="389" spans="27:49">
      <c r="AA389" s="38"/>
      <c r="AB389" s="38"/>
      <c r="AP389" s="36"/>
      <c r="AQ389" s="36"/>
      <c r="AR389" s="36"/>
      <c r="AS389" s="36"/>
      <c r="AT389" s="36"/>
      <c r="AU389" s="36"/>
      <c r="AV389" s="36"/>
      <c r="AW389" s="36"/>
    </row>
    <row r="390" spans="27:49">
      <c r="AA390" s="38"/>
      <c r="AB390" s="38"/>
      <c r="AP390" s="36"/>
      <c r="AQ390" s="36"/>
      <c r="AR390" s="36"/>
      <c r="AS390" s="36"/>
      <c r="AT390" s="36"/>
      <c r="AU390" s="36"/>
      <c r="AV390" s="36"/>
      <c r="AW390" s="36"/>
    </row>
    <row r="391" spans="27:49">
      <c r="AA391" s="38"/>
      <c r="AB391" s="38"/>
      <c r="AP391" s="36"/>
      <c r="AQ391" s="36"/>
      <c r="AR391" s="36"/>
      <c r="AS391" s="36"/>
      <c r="AT391" s="36"/>
      <c r="AU391" s="36"/>
      <c r="AV391" s="36"/>
      <c r="AW391" s="36"/>
    </row>
    <row r="392" spans="27:49">
      <c r="AA392" s="38"/>
      <c r="AB392" s="38"/>
      <c r="AP392" s="36"/>
      <c r="AQ392" s="36"/>
      <c r="AR392" s="36"/>
      <c r="AS392" s="36"/>
      <c r="AT392" s="36"/>
      <c r="AU392" s="36"/>
      <c r="AV392" s="36"/>
      <c r="AW392" s="36"/>
    </row>
    <row r="393" spans="27:49">
      <c r="AA393" s="38"/>
      <c r="AB393" s="38"/>
      <c r="AP393" s="36"/>
      <c r="AQ393" s="36"/>
      <c r="AR393" s="36"/>
      <c r="AS393" s="36"/>
      <c r="AT393" s="36"/>
      <c r="AU393" s="36"/>
      <c r="AV393" s="36"/>
      <c r="AW393" s="36"/>
    </row>
    <row r="394" spans="27:49">
      <c r="AA394" s="38"/>
      <c r="AB394" s="38"/>
      <c r="AP394" s="36"/>
      <c r="AQ394" s="36"/>
      <c r="AR394" s="36"/>
      <c r="AS394" s="36"/>
      <c r="AT394" s="36"/>
      <c r="AU394" s="36"/>
      <c r="AV394" s="36"/>
      <c r="AW394" s="36"/>
    </row>
    <row r="395" spans="27:49">
      <c r="AA395" s="38"/>
      <c r="AB395" s="38"/>
      <c r="AP395" s="36"/>
      <c r="AQ395" s="36"/>
      <c r="AR395" s="36"/>
      <c r="AS395" s="36"/>
      <c r="AT395" s="36"/>
      <c r="AU395" s="36"/>
      <c r="AV395" s="36"/>
      <c r="AW395" s="36"/>
    </row>
    <row r="396" spans="27:49">
      <c r="AA396" s="38"/>
      <c r="AB396" s="38"/>
      <c r="AP396" s="36"/>
      <c r="AQ396" s="36"/>
      <c r="AR396" s="36"/>
      <c r="AS396" s="36"/>
      <c r="AT396" s="36"/>
      <c r="AU396" s="36"/>
      <c r="AV396" s="36"/>
      <c r="AW396" s="36"/>
    </row>
    <row r="397" spans="27:49">
      <c r="AA397" s="38"/>
      <c r="AB397" s="38"/>
      <c r="AP397" s="36"/>
      <c r="AQ397" s="36"/>
      <c r="AR397" s="36"/>
      <c r="AS397" s="36"/>
      <c r="AT397" s="36"/>
      <c r="AU397" s="36"/>
      <c r="AV397" s="36"/>
      <c r="AW397" s="36"/>
    </row>
    <row r="398" spans="27:49">
      <c r="AA398" s="38"/>
      <c r="AB398" s="38"/>
      <c r="AP398" s="36"/>
      <c r="AQ398" s="36"/>
      <c r="AR398" s="36"/>
      <c r="AS398" s="36"/>
      <c r="AT398" s="36"/>
      <c r="AU398" s="36"/>
      <c r="AV398" s="36"/>
      <c r="AW398" s="36"/>
    </row>
    <row r="399" spans="27:49">
      <c r="AA399" s="38"/>
      <c r="AB399" s="38"/>
      <c r="AP399" s="36"/>
      <c r="AQ399" s="36"/>
      <c r="AR399" s="36"/>
      <c r="AS399" s="36"/>
      <c r="AT399" s="36"/>
      <c r="AU399" s="36"/>
      <c r="AV399" s="36"/>
      <c r="AW399" s="36"/>
    </row>
    <row r="400" spans="27:49">
      <c r="AA400" s="38"/>
      <c r="AB400" s="38"/>
      <c r="AP400" s="36"/>
      <c r="AQ400" s="36"/>
      <c r="AR400" s="36"/>
      <c r="AS400" s="36"/>
      <c r="AT400" s="36"/>
      <c r="AU400" s="36"/>
      <c r="AV400" s="36"/>
      <c r="AW400" s="36"/>
    </row>
    <row r="401" spans="27:49">
      <c r="AA401" s="38"/>
      <c r="AB401" s="38"/>
      <c r="AP401" s="36"/>
      <c r="AQ401" s="36"/>
      <c r="AR401" s="36"/>
      <c r="AS401" s="36"/>
      <c r="AT401" s="36"/>
      <c r="AU401" s="36"/>
      <c r="AV401" s="36"/>
      <c r="AW401" s="36"/>
    </row>
    <row r="402" spans="27:49">
      <c r="AA402" s="38"/>
      <c r="AB402" s="38"/>
      <c r="AP402" s="36"/>
      <c r="AQ402" s="36"/>
      <c r="AR402" s="36"/>
      <c r="AS402" s="36"/>
      <c r="AT402" s="36"/>
      <c r="AU402" s="36"/>
      <c r="AV402" s="36"/>
      <c r="AW402" s="36"/>
    </row>
    <row r="403" spans="27:49">
      <c r="AA403" s="38"/>
      <c r="AB403" s="38"/>
      <c r="AP403" s="36"/>
      <c r="AQ403" s="36"/>
      <c r="AR403" s="36"/>
      <c r="AS403" s="36"/>
      <c r="AT403" s="36"/>
      <c r="AU403" s="36"/>
      <c r="AV403" s="36"/>
      <c r="AW403" s="36"/>
    </row>
    <row r="404" spans="27:49">
      <c r="AA404" s="38"/>
      <c r="AB404" s="38"/>
      <c r="AP404" s="36"/>
      <c r="AQ404" s="36"/>
      <c r="AR404" s="36"/>
      <c r="AS404" s="36"/>
      <c r="AT404" s="36"/>
      <c r="AU404" s="36"/>
      <c r="AV404" s="36"/>
      <c r="AW404" s="36"/>
    </row>
    <row r="405" spans="27:49">
      <c r="AA405" s="38"/>
      <c r="AB405" s="38"/>
      <c r="AP405" s="36"/>
      <c r="AQ405" s="36"/>
      <c r="AR405" s="36"/>
      <c r="AS405" s="36"/>
      <c r="AT405" s="36"/>
      <c r="AU405" s="36"/>
      <c r="AV405" s="36"/>
      <c r="AW405" s="36"/>
    </row>
    <row r="406" spans="27:49">
      <c r="AA406" s="38"/>
      <c r="AB406" s="38"/>
      <c r="AP406" s="36"/>
      <c r="AQ406" s="36"/>
      <c r="AR406" s="36"/>
      <c r="AS406" s="36"/>
      <c r="AT406" s="36"/>
      <c r="AU406" s="36"/>
      <c r="AV406" s="36"/>
      <c r="AW406" s="36"/>
    </row>
    <row r="407" spans="27:49">
      <c r="AA407" s="38"/>
      <c r="AB407" s="38"/>
      <c r="AP407" s="36"/>
      <c r="AQ407" s="36"/>
      <c r="AR407" s="36"/>
      <c r="AS407" s="36"/>
      <c r="AT407" s="36"/>
      <c r="AU407" s="36"/>
      <c r="AV407" s="36"/>
      <c r="AW407" s="36"/>
    </row>
    <row r="408" spans="27:49">
      <c r="AA408" s="38"/>
      <c r="AB408" s="38"/>
      <c r="AP408" s="36"/>
      <c r="AQ408" s="36"/>
      <c r="AR408" s="36"/>
      <c r="AS408" s="36"/>
      <c r="AT408" s="36"/>
      <c r="AU408" s="36"/>
      <c r="AV408" s="36"/>
      <c r="AW408" s="36"/>
    </row>
    <row r="409" spans="27:49">
      <c r="AA409" s="38"/>
      <c r="AB409" s="38"/>
      <c r="AP409" s="36"/>
      <c r="AQ409" s="36"/>
      <c r="AR409" s="36"/>
      <c r="AS409" s="36"/>
      <c r="AT409" s="36"/>
      <c r="AU409" s="36"/>
      <c r="AV409" s="36"/>
      <c r="AW409" s="36"/>
    </row>
    <row r="410" spans="27:49">
      <c r="AA410" s="38"/>
      <c r="AB410" s="38"/>
      <c r="AP410" s="36"/>
      <c r="AQ410" s="36"/>
      <c r="AR410" s="36"/>
      <c r="AS410" s="36"/>
      <c r="AT410" s="36"/>
      <c r="AU410" s="36"/>
      <c r="AV410" s="36"/>
      <c r="AW410" s="36"/>
    </row>
    <row r="411" spans="27:49">
      <c r="AA411" s="38"/>
      <c r="AB411" s="38"/>
      <c r="AP411" s="36"/>
      <c r="AQ411" s="36"/>
      <c r="AR411" s="36"/>
      <c r="AS411" s="36"/>
      <c r="AT411" s="36"/>
      <c r="AU411" s="36"/>
      <c r="AV411" s="36"/>
      <c r="AW411" s="36"/>
    </row>
    <row r="412" spans="27:49">
      <c r="AA412" s="38"/>
      <c r="AB412" s="38"/>
      <c r="AP412" s="36"/>
      <c r="AQ412" s="36"/>
      <c r="AR412" s="36"/>
      <c r="AS412" s="36"/>
      <c r="AT412" s="36"/>
      <c r="AU412" s="36"/>
      <c r="AV412" s="36"/>
      <c r="AW412" s="36"/>
    </row>
    <row r="413" spans="27:49">
      <c r="AA413" s="38"/>
      <c r="AB413" s="38"/>
      <c r="AP413" s="36"/>
      <c r="AQ413" s="36"/>
      <c r="AR413" s="36"/>
      <c r="AS413" s="36"/>
      <c r="AT413" s="36"/>
      <c r="AU413" s="36"/>
      <c r="AV413" s="36"/>
      <c r="AW413" s="36"/>
    </row>
    <row r="414" spans="27:49">
      <c r="AA414" s="38"/>
      <c r="AB414" s="38"/>
      <c r="AP414" s="36"/>
      <c r="AQ414" s="36"/>
      <c r="AR414" s="36"/>
      <c r="AS414" s="36"/>
      <c r="AT414" s="36"/>
      <c r="AU414" s="36"/>
      <c r="AV414" s="36"/>
      <c r="AW414" s="36"/>
    </row>
    <row r="415" spans="27:49">
      <c r="AA415" s="38"/>
      <c r="AB415" s="38"/>
      <c r="AP415" s="36"/>
      <c r="AQ415" s="36"/>
      <c r="AR415" s="36"/>
      <c r="AS415" s="36"/>
      <c r="AT415" s="36"/>
      <c r="AU415" s="36"/>
      <c r="AV415" s="36"/>
      <c r="AW415" s="36"/>
    </row>
    <row r="416" spans="27:49">
      <c r="AA416" s="38"/>
      <c r="AB416" s="38"/>
      <c r="AP416" s="36"/>
      <c r="AQ416" s="36"/>
      <c r="AR416" s="36"/>
      <c r="AS416" s="36"/>
      <c r="AT416" s="36"/>
      <c r="AU416" s="36"/>
      <c r="AV416" s="36"/>
      <c r="AW416" s="36"/>
    </row>
    <row r="417" spans="27:49">
      <c r="AA417" s="38"/>
      <c r="AB417" s="38"/>
      <c r="AP417" s="36"/>
      <c r="AQ417" s="36"/>
      <c r="AR417" s="36"/>
      <c r="AS417" s="36"/>
      <c r="AT417" s="36"/>
      <c r="AU417" s="36"/>
      <c r="AV417" s="36"/>
      <c r="AW417" s="36"/>
    </row>
    <row r="418" spans="27:49">
      <c r="AA418" s="38"/>
      <c r="AB418" s="38"/>
      <c r="AP418" s="36"/>
      <c r="AQ418" s="36"/>
      <c r="AR418" s="36"/>
      <c r="AS418" s="36"/>
      <c r="AT418" s="36"/>
      <c r="AU418" s="36"/>
      <c r="AV418" s="36"/>
      <c r="AW418" s="36"/>
    </row>
    <row r="419" spans="27:49">
      <c r="AA419" s="38"/>
      <c r="AB419" s="38"/>
      <c r="AP419" s="36"/>
      <c r="AQ419" s="36"/>
      <c r="AR419" s="36"/>
      <c r="AS419" s="36"/>
      <c r="AT419" s="36"/>
      <c r="AU419" s="36"/>
      <c r="AV419" s="36"/>
      <c r="AW419" s="36"/>
    </row>
    <row r="420" spans="27:49">
      <c r="AA420" s="38"/>
      <c r="AB420" s="38"/>
      <c r="AP420" s="36"/>
      <c r="AQ420" s="36"/>
      <c r="AR420" s="36"/>
      <c r="AS420" s="36"/>
      <c r="AT420" s="36"/>
      <c r="AU420" s="36"/>
      <c r="AV420" s="36"/>
      <c r="AW420" s="36"/>
    </row>
    <row r="421" spans="27:49">
      <c r="AA421" s="38"/>
      <c r="AB421" s="38"/>
      <c r="AP421" s="36"/>
      <c r="AQ421" s="36"/>
      <c r="AR421" s="36"/>
      <c r="AS421" s="36"/>
      <c r="AT421" s="36"/>
      <c r="AU421" s="36"/>
      <c r="AV421" s="36"/>
      <c r="AW421" s="36"/>
    </row>
    <row r="422" spans="27:49">
      <c r="AA422" s="38"/>
      <c r="AB422" s="38"/>
      <c r="AP422" s="36"/>
      <c r="AQ422" s="36"/>
      <c r="AR422" s="36"/>
      <c r="AS422" s="36"/>
      <c r="AT422" s="36"/>
      <c r="AU422" s="36"/>
      <c r="AV422" s="36"/>
      <c r="AW422" s="36"/>
    </row>
    <row r="423" spans="27:49">
      <c r="AA423" s="38"/>
      <c r="AB423" s="38"/>
      <c r="AP423" s="36"/>
      <c r="AQ423" s="36"/>
      <c r="AR423" s="36"/>
      <c r="AS423" s="36"/>
      <c r="AT423" s="36"/>
      <c r="AU423" s="36"/>
      <c r="AV423" s="36"/>
      <c r="AW423" s="36"/>
    </row>
    <row r="424" spans="27:49">
      <c r="AA424" s="38"/>
      <c r="AB424" s="38"/>
      <c r="AP424" s="36"/>
      <c r="AQ424" s="36"/>
      <c r="AR424" s="36"/>
      <c r="AS424" s="36"/>
      <c r="AT424" s="36"/>
      <c r="AU424" s="36"/>
      <c r="AV424" s="36"/>
      <c r="AW424" s="36"/>
    </row>
    <row r="425" spans="27:49">
      <c r="AA425" s="38"/>
      <c r="AB425" s="38"/>
      <c r="AP425" s="36"/>
      <c r="AQ425" s="36"/>
      <c r="AR425" s="36"/>
      <c r="AS425" s="36"/>
      <c r="AT425" s="36"/>
      <c r="AU425" s="36"/>
      <c r="AV425" s="36"/>
      <c r="AW425" s="36"/>
    </row>
    <row r="426" spans="27:49">
      <c r="AA426" s="38"/>
      <c r="AB426" s="38"/>
      <c r="AP426" s="36"/>
      <c r="AQ426" s="36"/>
      <c r="AR426" s="36"/>
      <c r="AS426" s="36"/>
      <c r="AT426" s="36"/>
      <c r="AU426" s="36"/>
      <c r="AV426" s="36"/>
      <c r="AW426" s="36"/>
    </row>
    <row r="427" spans="27:49">
      <c r="AA427" s="38"/>
      <c r="AB427" s="38"/>
      <c r="AP427" s="36"/>
      <c r="AQ427" s="36"/>
      <c r="AR427" s="36"/>
      <c r="AS427" s="36"/>
      <c r="AT427" s="36"/>
      <c r="AU427" s="36"/>
      <c r="AV427" s="36"/>
      <c r="AW427" s="36"/>
    </row>
    <row r="428" spans="27:49">
      <c r="AA428" s="38"/>
      <c r="AB428" s="38"/>
      <c r="AP428" s="36"/>
      <c r="AQ428" s="36"/>
      <c r="AR428" s="36"/>
      <c r="AS428" s="36"/>
      <c r="AT428" s="36"/>
      <c r="AU428" s="36"/>
      <c r="AV428" s="36"/>
      <c r="AW428" s="36"/>
    </row>
    <row r="429" spans="27:49">
      <c r="AA429" s="38"/>
      <c r="AB429" s="38"/>
      <c r="AP429" s="36"/>
      <c r="AQ429" s="36"/>
      <c r="AR429" s="36"/>
      <c r="AS429" s="36"/>
      <c r="AT429" s="36"/>
      <c r="AU429" s="36"/>
      <c r="AV429" s="36"/>
      <c r="AW429" s="36"/>
    </row>
    <row r="430" spans="27:49">
      <c r="AA430" s="38"/>
      <c r="AB430" s="38"/>
      <c r="AP430" s="36"/>
      <c r="AQ430" s="36"/>
      <c r="AR430" s="36"/>
      <c r="AS430" s="36"/>
      <c r="AT430" s="36"/>
      <c r="AU430" s="36"/>
      <c r="AV430" s="36"/>
      <c r="AW430" s="36"/>
    </row>
    <row r="431" spans="27:49">
      <c r="AA431" s="38"/>
      <c r="AB431" s="38"/>
      <c r="AP431" s="36"/>
      <c r="AQ431" s="36"/>
      <c r="AR431" s="36"/>
      <c r="AS431" s="36"/>
      <c r="AT431" s="36"/>
      <c r="AU431" s="36"/>
      <c r="AV431" s="36"/>
      <c r="AW431" s="36"/>
    </row>
    <row r="432" spans="27:49">
      <c r="AA432" s="38"/>
      <c r="AB432" s="38"/>
      <c r="AP432" s="36"/>
      <c r="AQ432" s="36"/>
      <c r="AR432" s="36"/>
      <c r="AS432" s="36"/>
      <c r="AT432" s="36"/>
      <c r="AU432" s="36"/>
      <c r="AV432" s="36"/>
      <c r="AW432" s="36"/>
    </row>
    <row r="433" spans="27:49">
      <c r="AA433" s="38"/>
      <c r="AB433" s="38"/>
      <c r="AP433" s="36"/>
      <c r="AQ433" s="36"/>
      <c r="AR433" s="36"/>
      <c r="AS433" s="36"/>
      <c r="AT433" s="36"/>
      <c r="AU433" s="36"/>
      <c r="AV433" s="36"/>
      <c r="AW433" s="36"/>
    </row>
    <row r="434" spans="27:49">
      <c r="AA434" s="38"/>
      <c r="AB434" s="38"/>
      <c r="AP434" s="36"/>
      <c r="AQ434" s="36"/>
      <c r="AR434" s="36"/>
      <c r="AS434" s="36"/>
      <c r="AT434" s="36"/>
      <c r="AU434" s="36"/>
      <c r="AV434" s="36"/>
      <c r="AW434" s="36"/>
    </row>
    <row r="435" spans="27:49">
      <c r="AA435" s="38"/>
      <c r="AB435" s="38"/>
      <c r="AP435" s="36"/>
      <c r="AQ435" s="36"/>
      <c r="AR435" s="36"/>
      <c r="AS435" s="36"/>
      <c r="AT435" s="36"/>
      <c r="AU435" s="36"/>
      <c r="AV435" s="36"/>
      <c r="AW435" s="36"/>
    </row>
    <row r="436" spans="27:49">
      <c r="AA436" s="38"/>
      <c r="AB436" s="38"/>
      <c r="AP436" s="36"/>
      <c r="AQ436" s="36"/>
      <c r="AR436" s="36"/>
      <c r="AS436" s="36"/>
      <c r="AT436" s="36"/>
      <c r="AU436" s="36"/>
      <c r="AV436" s="36"/>
      <c r="AW436" s="36"/>
    </row>
    <row r="437" spans="27:49">
      <c r="AA437" s="38"/>
      <c r="AB437" s="38"/>
      <c r="AP437" s="36"/>
      <c r="AQ437" s="36"/>
      <c r="AR437" s="36"/>
      <c r="AS437" s="36"/>
      <c r="AT437" s="36"/>
      <c r="AU437" s="36"/>
      <c r="AV437" s="36"/>
      <c r="AW437" s="36"/>
    </row>
    <row r="438" spans="27:49">
      <c r="AA438" s="38"/>
      <c r="AB438" s="38"/>
      <c r="AP438" s="36"/>
      <c r="AQ438" s="36"/>
      <c r="AR438" s="36"/>
      <c r="AS438" s="36"/>
      <c r="AT438" s="36"/>
      <c r="AU438" s="36"/>
      <c r="AV438" s="36"/>
      <c r="AW438" s="36"/>
    </row>
    <row r="439" spans="27:49">
      <c r="AA439" s="38"/>
      <c r="AB439" s="38"/>
      <c r="AP439" s="36"/>
      <c r="AQ439" s="36"/>
      <c r="AR439" s="36"/>
      <c r="AS439" s="36"/>
      <c r="AT439" s="36"/>
      <c r="AU439" s="36"/>
      <c r="AV439" s="36"/>
      <c r="AW439" s="36"/>
    </row>
    <row r="440" spans="27:49">
      <c r="AA440" s="38"/>
      <c r="AB440" s="38"/>
      <c r="AP440" s="36"/>
      <c r="AQ440" s="36"/>
      <c r="AR440" s="36"/>
      <c r="AS440" s="36"/>
      <c r="AT440" s="36"/>
      <c r="AU440" s="36"/>
      <c r="AV440" s="36"/>
      <c r="AW440" s="36"/>
    </row>
    <row r="441" spans="27:49">
      <c r="AA441" s="38"/>
      <c r="AB441" s="38"/>
      <c r="AP441" s="36"/>
      <c r="AQ441" s="36"/>
      <c r="AR441" s="36"/>
      <c r="AS441" s="36"/>
      <c r="AT441" s="36"/>
      <c r="AU441" s="36"/>
      <c r="AV441" s="36"/>
      <c r="AW441" s="36"/>
    </row>
    <row r="442" spans="27:49">
      <c r="AA442" s="38"/>
      <c r="AB442" s="38"/>
      <c r="AP442" s="36"/>
      <c r="AQ442" s="36"/>
      <c r="AR442" s="36"/>
      <c r="AS442" s="36"/>
      <c r="AT442" s="36"/>
      <c r="AU442" s="36"/>
      <c r="AV442" s="36"/>
      <c r="AW442" s="36"/>
    </row>
    <row r="443" spans="27:49">
      <c r="AA443" s="38"/>
      <c r="AB443" s="38"/>
      <c r="AP443" s="36"/>
      <c r="AQ443" s="36"/>
      <c r="AR443" s="36"/>
      <c r="AS443" s="36"/>
      <c r="AT443" s="36"/>
      <c r="AU443" s="36"/>
      <c r="AV443" s="36"/>
      <c r="AW443" s="36"/>
    </row>
    <row r="444" spans="27:49">
      <c r="AA444" s="38"/>
      <c r="AB444" s="38"/>
      <c r="AP444" s="36"/>
      <c r="AQ444" s="36"/>
      <c r="AR444" s="36"/>
      <c r="AS444" s="36"/>
      <c r="AT444" s="36"/>
      <c r="AU444" s="36"/>
      <c r="AV444" s="36"/>
      <c r="AW444" s="36"/>
    </row>
    <row r="445" spans="27:49">
      <c r="AA445" s="38"/>
      <c r="AB445" s="38"/>
      <c r="AP445" s="36"/>
      <c r="AQ445" s="36"/>
      <c r="AR445" s="36"/>
      <c r="AS445" s="36"/>
      <c r="AT445" s="36"/>
      <c r="AU445" s="36"/>
      <c r="AV445" s="36"/>
      <c r="AW445" s="36"/>
    </row>
    <row r="446" spans="27:49">
      <c r="AA446" s="38"/>
      <c r="AB446" s="38"/>
      <c r="AP446" s="36"/>
      <c r="AQ446" s="36"/>
      <c r="AR446" s="36"/>
      <c r="AS446" s="36"/>
      <c r="AT446" s="36"/>
      <c r="AU446" s="36"/>
      <c r="AV446" s="36"/>
      <c r="AW446" s="36"/>
    </row>
    <row r="447" spans="27:49">
      <c r="AA447" s="38"/>
      <c r="AB447" s="38"/>
      <c r="AP447" s="36"/>
      <c r="AQ447" s="36"/>
      <c r="AR447" s="36"/>
      <c r="AS447" s="36"/>
      <c r="AT447" s="36"/>
      <c r="AU447" s="36"/>
      <c r="AV447" s="36"/>
      <c r="AW447" s="36"/>
    </row>
    <row r="448" spans="27:49">
      <c r="AA448" s="38"/>
      <c r="AB448" s="38"/>
      <c r="AP448" s="36"/>
      <c r="AQ448" s="36"/>
      <c r="AR448" s="36"/>
      <c r="AS448" s="36"/>
      <c r="AT448" s="36"/>
      <c r="AU448" s="36"/>
      <c r="AV448" s="36"/>
      <c r="AW448" s="36"/>
    </row>
    <row r="449" spans="27:49">
      <c r="AA449" s="38"/>
      <c r="AB449" s="38"/>
      <c r="AP449" s="36"/>
      <c r="AQ449" s="36"/>
      <c r="AR449" s="36"/>
      <c r="AS449" s="36"/>
      <c r="AT449" s="36"/>
      <c r="AU449" s="36"/>
      <c r="AV449" s="36"/>
      <c r="AW449" s="36"/>
    </row>
    <row r="450" spans="27:49">
      <c r="AA450" s="38"/>
      <c r="AB450" s="38"/>
      <c r="AP450" s="36"/>
      <c r="AQ450" s="36"/>
      <c r="AR450" s="36"/>
      <c r="AS450" s="36"/>
      <c r="AT450" s="36"/>
      <c r="AU450" s="36"/>
      <c r="AV450" s="36"/>
      <c r="AW450" s="36"/>
    </row>
    <row r="451" spans="27:49">
      <c r="AA451" s="38"/>
      <c r="AB451" s="38"/>
      <c r="AP451" s="36"/>
      <c r="AQ451" s="36"/>
      <c r="AR451" s="36"/>
      <c r="AS451" s="36"/>
      <c r="AT451" s="36"/>
      <c r="AU451" s="36"/>
      <c r="AV451" s="36"/>
      <c r="AW451" s="36"/>
    </row>
    <row r="452" spans="27:49">
      <c r="AA452" s="38"/>
      <c r="AB452" s="38"/>
      <c r="AP452" s="36"/>
      <c r="AQ452" s="36"/>
      <c r="AR452" s="36"/>
      <c r="AS452" s="36"/>
      <c r="AT452" s="36"/>
      <c r="AU452" s="36"/>
      <c r="AV452" s="36"/>
      <c r="AW452" s="36"/>
    </row>
    <row r="453" spans="27:49">
      <c r="AA453" s="38"/>
      <c r="AB453" s="38"/>
      <c r="AP453" s="36"/>
      <c r="AQ453" s="36"/>
      <c r="AR453" s="36"/>
      <c r="AS453" s="36"/>
      <c r="AT453" s="36"/>
      <c r="AU453" s="36"/>
      <c r="AV453" s="36"/>
      <c r="AW453" s="36"/>
    </row>
    <row r="454" spans="27:49">
      <c r="AA454" s="38"/>
      <c r="AB454" s="38"/>
      <c r="AP454" s="36"/>
      <c r="AQ454" s="36"/>
      <c r="AR454" s="36"/>
      <c r="AS454" s="36"/>
      <c r="AT454" s="36"/>
      <c r="AU454" s="36"/>
      <c r="AV454" s="36"/>
      <c r="AW454" s="36"/>
    </row>
    <row r="455" spans="27:49">
      <c r="AA455" s="38"/>
      <c r="AB455" s="38"/>
      <c r="AP455" s="36"/>
      <c r="AQ455" s="36"/>
      <c r="AR455" s="36"/>
      <c r="AS455" s="36"/>
      <c r="AT455" s="36"/>
      <c r="AU455" s="36"/>
      <c r="AV455" s="36"/>
      <c r="AW455" s="36"/>
    </row>
    <row r="456" spans="27:49">
      <c r="AA456" s="38"/>
      <c r="AB456" s="38"/>
      <c r="AP456" s="36"/>
      <c r="AQ456" s="36"/>
      <c r="AR456" s="36"/>
      <c r="AS456" s="36"/>
      <c r="AT456" s="36"/>
      <c r="AU456" s="36"/>
      <c r="AV456" s="36"/>
      <c r="AW456" s="36"/>
    </row>
    <row r="457" spans="27:49">
      <c r="AA457" s="38"/>
      <c r="AB457" s="38"/>
      <c r="AP457" s="36"/>
      <c r="AQ457" s="36"/>
      <c r="AR457" s="36"/>
      <c r="AS457" s="36"/>
      <c r="AT457" s="36"/>
      <c r="AU457" s="36"/>
      <c r="AV457" s="36"/>
      <c r="AW457" s="36"/>
    </row>
    <row r="458" spans="27:49">
      <c r="AA458" s="38"/>
      <c r="AB458" s="38"/>
      <c r="AP458" s="36"/>
      <c r="AQ458" s="36"/>
      <c r="AR458" s="36"/>
      <c r="AS458" s="36"/>
      <c r="AT458" s="36"/>
      <c r="AU458" s="36"/>
      <c r="AV458" s="36"/>
      <c r="AW458" s="36"/>
    </row>
    <row r="459" spans="27:49">
      <c r="AA459" s="38"/>
      <c r="AB459" s="38"/>
      <c r="AP459" s="36"/>
      <c r="AQ459" s="36"/>
      <c r="AR459" s="36"/>
      <c r="AS459" s="36"/>
      <c r="AT459" s="36"/>
      <c r="AU459" s="36"/>
      <c r="AV459" s="36"/>
      <c r="AW459" s="36"/>
    </row>
    <row r="460" spans="27:49">
      <c r="AA460" s="38"/>
      <c r="AB460" s="38"/>
      <c r="AP460" s="36"/>
      <c r="AQ460" s="36"/>
      <c r="AR460" s="36"/>
      <c r="AS460" s="36"/>
      <c r="AT460" s="36"/>
      <c r="AU460" s="36"/>
      <c r="AV460" s="36"/>
      <c r="AW460" s="36"/>
    </row>
    <row r="461" spans="27:49">
      <c r="AA461" s="38"/>
      <c r="AB461" s="38"/>
      <c r="AP461" s="36"/>
      <c r="AQ461" s="36"/>
      <c r="AR461" s="36"/>
      <c r="AS461" s="36"/>
      <c r="AT461" s="36"/>
      <c r="AU461" s="36"/>
      <c r="AV461" s="36"/>
      <c r="AW461" s="36"/>
    </row>
    <row r="462" spans="27:49">
      <c r="AA462" s="38"/>
      <c r="AB462" s="38"/>
      <c r="AP462" s="36"/>
      <c r="AQ462" s="36"/>
      <c r="AR462" s="36"/>
      <c r="AS462" s="36"/>
      <c r="AT462" s="36"/>
      <c r="AU462" s="36"/>
      <c r="AV462" s="36"/>
      <c r="AW462" s="36"/>
    </row>
    <row r="463" spans="27:49">
      <c r="AA463" s="38"/>
      <c r="AB463" s="38"/>
      <c r="AP463" s="36"/>
      <c r="AQ463" s="36"/>
      <c r="AR463" s="36"/>
      <c r="AS463" s="36"/>
      <c r="AT463" s="36"/>
      <c r="AU463" s="36"/>
      <c r="AV463" s="36"/>
      <c r="AW463" s="36"/>
    </row>
    <row r="464" spans="27:49">
      <c r="AA464" s="38"/>
      <c r="AB464" s="38"/>
      <c r="AP464" s="36"/>
      <c r="AQ464" s="36"/>
      <c r="AR464" s="36"/>
      <c r="AS464" s="36"/>
      <c r="AT464" s="36"/>
      <c r="AU464" s="36"/>
      <c r="AV464" s="36"/>
      <c r="AW464" s="36"/>
    </row>
    <row r="465" spans="27:49">
      <c r="AA465" s="38"/>
      <c r="AB465" s="38"/>
      <c r="AP465" s="36"/>
      <c r="AQ465" s="36"/>
      <c r="AR465" s="36"/>
      <c r="AS465" s="36"/>
      <c r="AT465" s="36"/>
      <c r="AU465" s="36"/>
      <c r="AV465" s="36"/>
      <c r="AW465" s="36"/>
    </row>
    <row r="466" spans="27:49">
      <c r="AA466" s="38"/>
      <c r="AB466" s="38"/>
      <c r="AP466" s="36"/>
      <c r="AQ466" s="36"/>
      <c r="AR466" s="36"/>
      <c r="AS466" s="36"/>
      <c r="AT466" s="36"/>
      <c r="AU466" s="36"/>
      <c r="AV466" s="36"/>
      <c r="AW466" s="36"/>
    </row>
    <row r="467" spans="27:49">
      <c r="AA467" s="38"/>
      <c r="AB467" s="38"/>
      <c r="AP467" s="36"/>
      <c r="AQ467" s="36"/>
      <c r="AR467" s="36"/>
      <c r="AS467" s="36"/>
      <c r="AT467" s="36"/>
      <c r="AU467" s="36"/>
      <c r="AV467" s="36"/>
      <c r="AW467" s="36"/>
    </row>
    <row r="468" spans="27:49">
      <c r="AA468" s="38"/>
      <c r="AB468" s="38"/>
      <c r="AP468" s="36"/>
      <c r="AQ468" s="36"/>
      <c r="AR468" s="36"/>
      <c r="AS468" s="36"/>
      <c r="AT468" s="36"/>
      <c r="AU468" s="36"/>
      <c r="AV468" s="36"/>
      <c r="AW468" s="36"/>
    </row>
    <row r="469" spans="27:49">
      <c r="AA469" s="38"/>
      <c r="AB469" s="38"/>
      <c r="AP469" s="36"/>
      <c r="AQ469" s="36"/>
      <c r="AR469" s="36"/>
      <c r="AS469" s="36"/>
      <c r="AT469" s="36"/>
      <c r="AU469" s="36"/>
      <c r="AV469" s="36"/>
      <c r="AW469" s="36"/>
    </row>
    <row r="470" spans="27:49">
      <c r="AA470" s="38"/>
      <c r="AB470" s="38"/>
      <c r="AP470" s="36"/>
      <c r="AQ470" s="36"/>
      <c r="AR470" s="36"/>
      <c r="AS470" s="36"/>
      <c r="AT470" s="36"/>
      <c r="AU470" s="36"/>
      <c r="AV470" s="36"/>
      <c r="AW470" s="36"/>
    </row>
    <row r="471" spans="27:49">
      <c r="AA471" s="38"/>
      <c r="AB471" s="38"/>
      <c r="AP471" s="36"/>
      <c r="AQ471" s="36"/>
      <c r="AR471" s="36"/>
      <c r="AS471" s="36"/>
      <c r="AT471" s="36"/>
      <c r="AU471" s="36"/>
      <c r="AV471" s="36"/>
      <c r="AW471" s="36"/>
    </row>
    <row r="472" spans="27:49">
      <c r="AA472" s="38"/>
      <c r="AB472" s="38"/>
      <c r="AP472" s="36"/>
      <c r="AQ472" s="36"/>
      <c r="AR472" s="36"/>
      <c r="AS472" s="36"/>
      <c r="AT472" s="36"/>
      <c r="AU472" s="36"/>
      <c r="AV472" s="36"/>
      <c r="AW472" s="36"/>
    </row>
    <row r="473" spans="27:49">
      <c r="AA473" s="38"/>
      <c r="AB473" s="38"/>
      <c r="AP473" s="36"/>
      <c r="AQ473" s="36"/>
      <c r="AR473" s="36"/>
      <c r="AS473" s="36"/>
      <c r="AT473" s="36"/>
      <c r="AU473" s="36"/>
      <c r="AV473" s="36"/>
      <c r="AW473" s="36"/>
    </row>
    <row r="474" spans="27:49">
      <c r="AA474" s="38"/>
      <c r="AB474" s="38"/>
      <c r="AP474" s="36"/>
      <c r="AQ474" s="36"/>
      <c r="AR474" s="36"/>
      <c r="AS474" s="36"/>
      <c r="AT474" s="36"/>
      <c r="AU474" s="36"/>
      <c r="AV474" s="36"/>
      <c r="AW474" s="36"/>
    </row>
    <row r="475" spans="27:49">
      <c r="AA475" s="38"/>
      <c r="AB475" s="38"/>
      <c r="AP475" s="36"/>
      <c r="AQ475" s="36"/>
      <c r="AR475" s="36"/>
      <c r="AS475" s="36"/>
      <c r="AT475" s="36"/>
      <c r="AU475" s="36"/>
      <c r="AV475" s="36"/>
      <c r="AW475" s="36"/>
    </row>
    <row r="476" spans="27:49">
      <c r="AA476" s="38"/>
      <c r="AB476" s="38"/>
      <c r="AP476" s="36"/>
      <c r="AQ476" s="36"/>
      <c r="AR476" s="36"/>
      <c r="AS476" s="36"/>
      <c r="AT476" s="36"/>
      <c r="AU476" s="36"/>
      <c r="AV476" s="36"/>
      <c r="AW476" s="36"/>
    </row>
    <row r="477" spans="27:49">
      <c r="AA477" s="38"/>
      <c r="AB477" s="38"/>
      <c r="AP477" s="36"/>
      <c r="AQ477" s="36"/>
      <c r="AR477" s="36"/>
      <c r="AS477" s="36"/>
      <c r="AT477" s="36"/>
      <c r="AU477" s="36"/>
      <c r="AV477" s="36"/>
      <c r="AW477" s="36"/>
    </row>
    <row r="478" spans="27:49">
      <c r="AA478" s="38"/>
      <c r="AB478" s="38"/>
      <c r="AP478" s="36"/>
      <c r="AQ478" s="36"/>
      <c r="AR478" s="36"/>
      <c r="AS478" s="36"/>
      <c r="AT478" s="36"/>
      <c r="AU478" s="36"/>
      <c r="AV478" s="36"/>
      <c r="AW478" s="36"/>
    </row>
    <row r="479" spans="27:49">
      <c r="AA479" s="38"/>
      <c r="AB479" s="38"/>
      <c r="AP479" s="36"/>
      <c r="AQ479" s="36"/>
      <c r="AR479" s="36"/>
      <c r="AS479" s="36"/>
      <c r="AT479" s="36"/>
      <c r="AU479" s="36"/>
      <c r="AV479" s="36"/>
      <c r="AW479" s="36"/>
    </row>
    <row r="480" spans="27:49">
      <c r="AA480" s="38"/>
      <c r="AB480" s="38"/>
      <c r="AP480" s="36"/>
      <c r="AQ480" s="36"/>
      <c r="AR480" s="36"/>
      <c r="AS480" s="36"/>
      <c r="AT480" s="36"/>
      <c r="AU480" s="36"/>
      <c r="AV480" s="36"/>
      <c r="AW480" s="36"/>
    </row>
    <row r="481" spans="27:49">
      <c r="AA481" s="38"/>
      <c r="AB481" s="38"/>
      <c r="AP481" s="36"/>
      <c r="AQ481" s="36"/>
      <c r="AR481" s="36"/>
      <c r="AS481" s="36"/>
      <c r="AT481" s="36"/>
      <c r="AU481" s="36"/>
      <c r="AV481" s="36"/>
      <c r="AW481" s="36"/>
    </row>
    <row r="482" spans="27:49">
      <c r="AA482" s="38"/>
      <c r="AB482" s="38"/>
      <c r="AP482" s="36"/>
      <c r="AQ482" s="36"/>
      <c r="AR482" s="36"/>
      <c r="AS482" s="36"/>
      <c r="AT482" s="36"/>
      <c r="AU482" s="36"/>
      <c r="AV482" s="36"/>
      <c r="AW482" s="36"/>
    </row>
    <row r="483" spans="27:49">
      <c r="AA483" s="38"/>
      <c r="AB483" s="38"/>
      <c r="AP483" s="36"/>
      <c r="AQ483" s="36"/>
      <c r="AR483" s="36"/>
      <c r="AS483" s="36"/>
      <c r="AT483" s="36"/>
      <c r="AU483" s="36"/>
      <c r="AV483" s="36"/>
      <c r="AW483" s="36"/>
    </row>
    <row r="484" spans="27:49">
      <c r="AA484" s="38"/>
      <c r="AB484" s="38"/>
      <c r="AP484" s="36"/>
      <c r="AQ484" s="36"/>
      <c r="AR484" s="36"/>
      <c r="AS484" s="36"/>
      <c r="AT484" s="36"/>
      <c r="AU484" s="36"/>
      <c r="AV484" s="36"/>
      <c r="AW484" s="36"/>
    </row>
    <row r="485" spans="27:49">
      <c r="AA485" s="38"/>
      <c r="AB485" s="38"/>
      <c r="AP485" s="36"/>
      <c r="AQ485" s="36"/>
      <c r="AR485" s="36"/>
      <c r="AS485" s="36"/>
      <c r="AT485" s="36"/>
      <c r="AU485" s="36"/>
      <c r="AV485" s="36"/>
      <c r="AW485" s="36"/>
    </row>
    <row r="486" spans="27:49">
      <c r="AA486" s="38"/>
      <c r="AB486" s="38"/>
      <c r="AP486" s="36"/>
      <c r="AQ486" s="36"/>
      <c r="AR486" s="36"/>
      <c r="AS486" s="36"/>
      <c r="AT486" s="36"/>
      <c r="AU486" s="36"/>
      <c r="AV486" s="36"/>
      <c r="AW486" s="36"/>
    </row>
    <row r="487" spans="27:49">
      <c r="AA487" s="38"/>
      <c r="AB487" s="38"/>
      <c r="AP487" s="36"/>
      <c r="AQ487" s="36"/>
      <c r="AR487" s="36"/>
      <c r="AS487" s="36"/>
      <c r="AT487" s="36"/>
      <c r="AU487" s="36"/>
      <c r="AV487" s="36"/>
      <c r="AW487" s="36"/>
    </row>
    <row r="488" spans="27:49">
      <c r="AA488" s="38"/>
      <c r="AB488" s="38"/>
      <c r="AP488" s="36"/>
      <c r="AQ488" s="36"/>
      <c r="AR488" s="36"/>
      <c r="AS488" s="36"/>
      <c r="AT488" s="36"/>
      <c r="AU488" s="36"/>
      <c r="AV488" s="36"/>
      <c r="AW488" s="36"/>
    </row>
    <row r="489" spans="27:49">
      <c r="AA489" s="38"/>
      <c r="AB489" s="38"/>
      <c r="AP489" s="36"/>
      <c r="AQ489" s="36"/>
      <c r="AR489" s="36"/>
      <c r="AS489" s="36"/>
      <c r="AT489" s="36"/>
      <c r="AU489" s="36"/>
      <c r="AV489" s="36"/>
      <c r="AW489" s="36"/>
    </row>
    <row r="490" spans="27:49">
      <c r="AA490" s="38"/>
      <c r="AB490" s="38"/>
      <c r="AP490" s="36"/>
      <c r="AQ490" s="36"/>
      <c r="AR490" s="36"/>
      <c r="AS490" s="36"/>
      <c r="AT490" s="36"/>
      <c r="AU490" s="36"/>
      <c r="AV490" s="36"/>
      <c r="AW490" s="36"/>
    </row>
    <row r="491" spans="27:49">
      <c r="AA491" s="38"/>
      <c r="AB491" s="38"/>
      <c r="AP491" s="36"/>
      <c r="AQ491" s="36"/>
      <c r="AR491" s="36"/>
      <c r="AS491" s="36"/>
      <c r="AT491" s="36"/>
      <c r="AU491" s="36"/>
      <c r="AV491" s="36"/>
      <c r="AW491" s="36"/>
    </row>
    <row r="492" spans="27:49">
      <c r="AA492" s="38"/>
      <c r="AB492" s="38"/>
      <c r="AP492" s="36"/>
      <c r="AQ492" s="36"/>
      <c r="AR492" s="36"/>
      <c r="AS492" s="36"/>
      <c r="AT492" s="36"/>
      <c r="AU492" s="36"/>
      <c r="AV492" s="36"/>
      <c r="AW492" s="36"/>
    </row>
    <row r="493" spans="27:49">
      <c r="AA493" s="38"/>
      <c r="AB493" s="38"/>
      <c r="AP493" s="36"/>
      <c r="AQ493" s="36"/>
      <c r="AR493" s="36"/>
      <c r="AS493" s="36"/>
      <c r="AT493" s="36"/>
      <c r="AU493" s="36"/>
      <c r="AV493" s="36"/>
      <c r="AW493" s="36"/>
    </row>
    <row r="494" spans="27:49">
      <c r="AA494" s="38"/>
      <c r="AB494" s="38"/>
      <c r="AP494" s="36"/>
      <c r="AQ494" s="36"/>
      <c r="AR494" s="36"/>
      <c r="AS494" s="36"/>
      <c r="AT494" s="36"/>
      <c r="AU494" s="36"/>
      <c r="AV494" s="36"/>
      <c r="AW494" s="36"/>
    </row>
    <row r="495" spans="27:49">
      <c r="AA495" s="38"/>
      <c r="AB495" s="38"/>
      <c r="AP495" s="36"/>
      <c r="AQ495" s="36"/>
      <c r="AR495" s="36"/>
      <c r="AS495" s="36"/>
      <c r="AT495" s="36"/>
      <c r="AU495" s="36"/>
      <c r="AV495" s="36"/>
      <c r="AW495" s="36"/>
    </row>
    <row r="496" spans="27:49">
      <c r="AA496" s="38"/>
      <c r="AB496" s="38"/>
      <c r="AP496" s="36"/>
      <c r="AQ496" s="36"/>
      <c r="AR496" s="36"/>
      <c r="AS496" s="36"/>
      <c r="AT496" s="36"/>
      <c r="AU496" s="36"/>
      <c r="AV496" s="36"/>
      <c r="AW496" s="36"/>
    </row>
    <row r="497" spans="27:49">
      <c r="AA497" s="38"/>
      <c r="AB497" s="38"/>
      <c r="AP497" s="36"/>
      <c r="AQ497" s="36"/>
      <c r="AR497" s="36"/>
      <c r="AS497" s="36"/>
      <c r="AT497" s="36"/>
      <c r="AU497" s="36"/>
      <c r="AV497" s="36"/>
      <c r="AW497" s="36"/>
    </row>
    <row r="498" spans="27:49">
      <c r="AA498" s="38"/>
      <c r="AB498" s="38"/>
      <c r="AP498" s="36"/>
      <c r="AQ498" s="36"/>
      <c r="AR498" s="36"/>
      <c r="AS498" s="36"/>
      <c r="AT498" s="36"/>
      <c r="AU498" s="36"/>
      <c r="AV498" s="36"/>
      <c r="AW498" s="36"/>
    </row>
    <row r="499" spans="27:49">
      <c r="AA499" s="38"/>
      <c r="AB499" s="38"/>
      <c r="AP499" s="36"/>
      <c r="AQ499" s="36"/>
      <c r="AR499" s="36"/>
      <c r="AS499" s="36"/>
      <c r="AT499" s="36"/>
      <c r="AU499" s="36"/>
      <c r="AV499" s="36"/>
      <c r="AW499" s="36"/>
    </row>
    <row r="500" spans="27:49">
      <c r="AA500" s="38"/>
      <c r="AB500" s="38"/>
      <c r="AP500" s="36"/>
      <c r="AQ500" s="36"/>
      <c r="AR500" s="36"/>
      <c r="AS500" s="36"/>
      <c r="AT500" s="36"/>
      <c r="AU500" s="36"/>
      <c r="AV500" s="36"/>
      <c r="AW500" s="36"/>
    </row>
    <row r="501" spans="27:49">
      <c r="AA501" s="38"/>
      <c r="AB501" s="38"/>
      <c r="AP501" s="36"/>
      <c r="AQ501" s="36"/>
      <c r="AR501" s="36"/>
      <c r="AS501" s="36"/>
      <c r="AT501" s="36"/>
      <c r="AU501" s="36"/>
      <c r="AV501" s="36"/>
      <c r="AW501" s="36"/>
    </row>
    <row r="502" spans="27:49">
      <c r="AA502" s="38"/>
      <c r="AB502" s="38"/>
      <c r="AP502" s="36"/>
      <c r="AQ502" s="36"/>
      <c r="AR502" s="36"/>
      <c r="AS502" s="36"/>
      <c r="AT502" s="36"/>
      <c r="AU502" s="36"/>
      <c r="AV502" s="36"/>
      <c r="AW502" s="36"/>
    </row>
    <row r="503" spans="27:49">
      <c r="AA503" s="38"/>
      <c r="AB503" s="38"/>
      <c r="AP503" s="36"/>
      <c r="AQ503" s="36"/>
      <c r="AR503" s="36"/>
      <c r="AS503" s="36"/>
      <c r="AT503" s="36"/>
      <c r="AU503" s="36"/>
      <c r="AV503" s="36"/>
      <c r="AW503" s="36"/>
    </row>
    <row r="504" spans="27:49">
      <c r="AA504" s="38"/>
      <c r="AB504" s="38"/>
      <c r="AP504" s="36"/>
      <c r="AQ504" s="36"/>
      <c r="AR504" s="36"/>
      <c r="AS504" s="36"/>
      <c r="AT504" s="36"/>
      <c r="AU504" s="36"/>
      <c r="AV504" s="36"/>
      <c r="AW504" s="36"/>
    </row>
    <row r="505" spans="27:49">
      <c r="AA505" s="38"/>
      <c r="AB505" s="38"/>
      <c r="AP505" s="36"/>
      <c r="AQ505" s="36"/>
      <c r="AR505" s="36"/>
      <c r="AS505" s="36"/>
      <c r="AT505" s="36"/>
      <c r="AU505" s="36"/>
      <c r="AV505" s="36"/>
      <c r="AW505" s="36"/>
    </row>
    <row r="506" spans="27:49">
      <c r="AA506" s="38"/>
      <c r="AB506" s="38"/>
      <c r="AP506" s="36"/>
      <c r="AQ506" s="36"/>
      <c r="AR506" s="36"/>
      <c r="AS506" s="36"/>
      <c r="AT506" s="36"/>
      <c r="AU506" s="36"/>
      <c r="AV506" s="36"/>
      <c r="AW506" s="36"/>
    </row>
    <row r="507" spans="27:49">
      <c r="AA507" s="38"/>
      <c r="AB507" s="38"/>
      <c r="AP507" s="36"/>
      <c r="AQ507" s="36"/>
      <c r="AR507" s="36"/>
      <c r="AS507" s="36"/>
      <c r="AT507" s="36"/>
      <c r="AU507" s="36"/>
      <c r="AV507" s="36"/>
      <c r="AW507" s="36"/>
    </row>
    <row r="508" spans="27:49">
      <c r="AA508" s="38"/>
      <c r="AB508" s="38"/>
      <c r="AP508" s="36"/>
      <c r="AQ508" s="36"/>
      <c r="AR508" s="36"/>
      <c r="AS508" s="36"/>
      <c r="AT508" s="36"/>
      <c r="AU508" s="36"/>
      <c r="AV508" s="36"/>
      <c r="AW508" s="36"/>
    </row>
    <row r="509" spans="27:49">
      <c r="AA509" s="38"/>
      <c r="AB509" s="38"/>
      <c r="AP509" s="36"/>
      <c r="AQ509" s="36"/>
      <c r="AR509" s="36"/>
      <c r="AS509" s="36"/>
      <c r="AT509" s="36"/>
      <c r="AU509" s="36"/>
      <c r="AV509" s="36"/>
      <c r="AW509" s="36"/>
    </row>
    <row r="510" spans="27:49">
      <c r="AA510" s="38"/>
      <c r="AB510" s="38"/>
      <c r="AP510" s="36"/>
      <c r="AQ510" s="36"/>
      <c r="AR510" s="36"/>
      <c r="AS510" s="36"/>
      <c r="AT510" s="36"/>
      <c r="AU510" s="36"/>
      <c r="AV510" s="36"/>
      <c r="AW510" s="36"/>
    </row>
    <row r="511" spans="27:49">
      <c r="AA511" s="38"/>
      <c r="AB511" s="38"/>
      <c r="AP511" s="36"/>
      <c r="AQ511" s="36"/>
      <c r="AR511" s="36"/>
      <c r="AS511" s="36"/>
      <c r="AT511" s="36"/>
      <c r="AU511" s="36"/>
      <c r="AV511" s="36"/>
      <c r="AW511" s="36"/>
    </row>
    <row r="512" spans="27:49">
      <c r="AA512" s="38"/>
      <c r="AB512" s="38"/>
      <c r="AP512" s="36"/>
      <c r="AQ512" s="36"/>
      <c r="AR512" s="36"/>
      <c r="AS512" s="36"/>
      <c r="AT512" s="36"/>
      <c r="AU512" s="36"/>
      <c r="AV512" s="36"/>
      <c r="AW512" s="36"/>
    </row>
    <row r="513" spans="27:49">
      <c r="AA513" s="38"/>
      <c r="AB513" s="38"/>
      <c r="AP513" s="36"/>
      <c r="AQ513" s="36"/>
      <c r="AR513" s="36"/>
      <c r="AS513" s="36"/>
      <c r="AT513" s="36"/>
      <c r="AU513" s="36"/>
      <c r="AV513" s="36"/>
      <c r="AW513" s="36"/>
    </row>
    <row r="514" spans="27:49">
      <c r="AA514" s="38"/>
      <c r="AB514" s="38"/>
      <c r="AP514" s="36"/>
      <c r="AQ514" s="36"/>
      <c r="AR514" s="36"/>
      <c r="AS514" s="36"/>
      <c r="AT514" s="36"/>
      <c r="AU514" s="36"/>
      <c r="AV514" s="36"/>
      <c r="AW514" s="36"/>
    </row>
    <row r="515" spans="27:49">
      <c r="AA515" s="38"/>
      <c r="AB515" s="38"/>
      <c r="AP515" s="36"/>
      <c r="AQ515" s="36"/>
      <c r="AR515" s="36"/>
      <c r="AS515" s="36"/>
      <c r="AT515" s="36"/>
      <c r="AU515" s="36"/>
      <c r="AV515" s="36"/>
      <c r="AW515" s="36"/>
    </row>
    <row r="516" spans="27:49">
      <c r="AA516" s="38"/>
      <c r="AB516" s="38"/>
      <c r="AP516" s="36"/>
      <c r="AQ516" s="36"/>
      <c r="AR516" s="36"/>
      <c r="AS516" s="36"/>
      <c r="AT516" s="36"/>
      <c r="AU516" s="36"/>
      <c r="AV516" s="36"/>
      <c r="AW516" s="36"/>
    </row>
    <row r="517" spans="27:49">
      <c r="AA517" s="38"/>
      <c r="AB517" s="38"/>
      <c r="AP517" s="36"/>
      <c r="AQ517" s="36"/>
      <c r="AR517" s="36"/>
      <c r="AS517" s="36"/>
      <c r="AT517" s="36"/>
      <c r="AU517" s="36"/>
      <c r="AV517" s="36"/>
      <c r="AW517" s="36"/>
    </row>
    <row r="518" spans="27:49">
      <c r="AA518" s="38"/>
      <c r="AB518" s="38"/>
      <c r="AP518" s="36"/>
      <c r="AQ518" s="36"/>
      <c r="AR518" s="36"/>
      <c r="AS518" s="36"/>
      <c r="AT518" s="36"/>
      <c r="AU518" s="36"/>
      <c r="AV518" s="36"/>
      <c r="AW518" s="36"/>
    </row>
    <row r="519" spans="27:49">
      <c r="AA519" s="38"/>
      <c r="AB519" s="38"/>
      <c r="AP519" s="36"/>
      <c r="AQ519" s="36"/>
      <c r="AR519" s="36"/>
      <c r="AS519" s="36"/>
      <c r="AT519" s="36"/>
      <c r="AU519" s="36"/>
      <c r="AV519" s="36"/>
      <c r="AW519" s="36"/>
    </row>
    <row r="520" spans="27:49">
      <c r="AA520" s="38"/>
      <c r="AB520" s="38"/>
      <c r="AP520" s="36"/>
      <c r="AQ520" s="36"/>
      <c r="AR520" s="36"/>
      <c r="AS520" s="36"/>
      <c r="AT520" s="36"/>
      <c r="AU520" s="36"/>
      <c r="AV520" s="36"/>
      <c r="AW520" s="36"/>
    </row>
    <row r="521" spans="27:49">
      <c r="AA521" s="38"/>
      <c r="AB521" s="38"/>
      <c r="AP521" s="36"/>
      <c r="AQ521" s="36"/>
      <c r="AR521" s="36"/>
      <c r="AS521" s="36"/>
      <c r="AT521" s="36"/>
      <c r="AU521" s="36"/>
      <c r="AV521" s="36"/>
      <c r="AW521" s="36"/>
    </row>
    <row r="522" spans="27:49">
      <c r="AA522" s="38"/>
      <c r="AB522" s="38"/>
      <c r="AP522" s="36"/>
      <c r="AQ522" s="36"/>
      <c r="AR522" s="36"/>
      <c r="AS522" s="36"/>
      <c r="AT522" s="36"/>
      <c r="AU522" s="36"/>
      <c r="AV522" s="36"/>
      <c r="AW522" s="36"/>
    </row>
    <row r="523" spans="27:49">
      <c r="AA523" s="38"/>
      <c r="AB523" s="38"/>
      <c r="AP523" s="36"/>
      <c r="AQ523" s="36"/>
      <c r="AR523" s="36"/>
      <c r="AS523" s="36"/>
      <c r="AT523" s="36"/>
      <c r="AU523" s="36"/>
      <c r="AV523" s="36"/>
      <c r="AW523" s="36"/>
    </row>
    <row r="524" spans="27:49">
      <c r="AA524" s="38"/>
      <c r="AB524" s="38"/>
      <c r="AP524" s="36"/>
      <c r="AQ524" s="36"/>
      <c r="AR524" s="36"/>
      <c r="AS524" s="36"/>
      <c r="AT524" s="36"/>
      <c r="AU524" s="36"/>
      <c r="AV524" s="36"/>
      <c r="AW524" s="36"/>
    </row>
    <row r="525" spans="27:49">
      <c r="AA525" s="38"/>
      <c r="AB525" s="38"/>
      <c r="AP525" s="36"/>
      <c r="AQ525" s="36"/>
      <c r="AR525" s="36"/>
      <c r="AS525" s="36"/>
      <c r="AT525" s="36"/>
      <c r="AU525" s="36"/>
      <c r="AV525" s="36"/>
      <c r="AW525" s="36"/>
    </row>
    <row r="526" spans="27:49">
      <c r="AA526" s="38"/>
      <c r="AB526" s="38"/>
      <c r="AP526" s="36"/>
      <c r="AQ526" s="36"/>
      <c r="AR526" s="36"/>
      <c r="AS526" s="36"/>
      <c r="AT526" s="36"/>
      <c r="AU526" s="36"/>
      <c r="AV526" s="36"/>
      <c r="AW526" s="36"/>
    </row>
    <row r="527" spans="27:49">
      <c r="AA527" s="38"/>
      <c r="AB527" s="38"/>
      <c r="AP527" s="36"/>
      <c r="AQ527" s="36"/>
      <c r="AR527" s="36"/>
      <c r="AS527" s="36"/>
      <c r="AT527" s="36"/>
      <c r="AU527" s="36"/>
      <c r="AV527" s="36"/>
      <c r="AW527" s="36"/>
    </row>
    <row r="528" spans="27:49">
      <c r="AA528" s="38"/>
      <c r="AB528" s="38"/>
      <c r="AP528" s="36"/>
      <c r="AQ528" s="36"/>
      <c r="AR528" s="36"/>
      <c r="AS528" s="36"/>
      <c r="AT528" s="36"/>
      <c r="AU528" s="36"/>
      <c r="AV528" s="36"/>
      <c r="AW528" s="36"/>
    </row>
    <row r="529" spans="27:49">
      <c r="AA529" s="38"/>
      <c r="AB529" s="38"/>
      <c r="AP529" s="36"/>
      <c r="AQ529" s="36"/>
      <c r="AR529" s="36"/>
      <c r="AS529" s="36"/>
      <c r="AT529" s="36"/>
      <c r="AU529" s="36"/>
      <c r="AV529" s="36"/>
      <c r="AW529" s="36"/>
    </row>
    <row r="530" spans="27:49">
      <c r="AA530" s="38"/>
      <c r="AB530" s="38"/>
      <c r="AP530" s="36"/>
      <c r="AQ530" s="36"/>
      <c r="AR530" s="36"/>
      <c r="AS530" s="36"/>
      <c r="AT530" s="36"/>
      <c r="AU530" s="36"/>
      <c r="AV530" s="36"/>
      <c r="AW530" s="36"/>
    </row>
    <row r="531" spans="27:49">
      <c r="AA531" s="38"/>
      <c r="AB531" s="38"/>
      <c r="AP531" s="36"/>
      <c r="AQ531" s="36"/>
      <c r="AR531" s="36"/>
      <c r="AS531" s="36"/>
      <c r="AT531" s="36"/>
      <c r="AU531" s="36"/>
      <c r="AV531" s="36"/>
      <c r="AW531" s="36"/>
    </row>
    <row r="532" spans="27:49">
      <c r="AA532" s="38"/>
      <c r="AB532" s="38"/>
      <c r="AP532" s="36"/>
      <c r="AQ532" s="36"/>
      <c r="AR532" s="36"/>
      <c r="AS532" s="36"/>
      <c r="AT532" s="36"/>
      <c r="AU532" s="36"/>
      <c r="AV532" s="36"/>
      <c r="AW532" s="36"/>
    </row>
    <row r="533" spans="27:49">
      <c r="AA533" s="38"/>
      <c r="AB533" s="38"/>
      <c r="AP533" s="36"/>
      <c r="AQ533" s="36"/>
      <c r="AR533" s="36"/>
      <c r="AS533" s="36"/>
      <c r="AT533" s="36"/>
      <c r="AU533" s="36"/>
      <c r="AV533" s="36"/>
      <c r="AW533" s="36"/>
    </row>
    <row r="534" spans="27:49">
      <c r="AA534" s="38"/>
      <c r="AB534" s="38"/>
      <c r="AP534" s="36"/>
      <c r="AQ534" s="36"/>
      <c r="AR534" s="36"/>
      <c r="AS534" s="36"/>
      <c r="AT534" s="36"/>
      <c r="AU534" s="36"/>
      <c r="AV534" s="36"/>
      <c r="AW534" s="36"/>
    </row>
    <row r="535" spans="27:49">
      <c r="AA535" s="38"/>
      <c r="AB535" s="38"/>
      <c r="AP535" s="36"/>
      <c r="AQ535" s="36"/>
      <c r="AR535" s="36"/>
      <c r="AS535" s="36"/>
      <c r="AT535" s="36"/>
      <c r="AU535" s="36"/>
      <c r="AV535" s="36"/>
      <c r="AW535" s="36"/>
    </row>
    <row r="536" spans="27:49">
      <c r="AA536" s="38"/>
      <c r="AB536" s="38"/>
      <c r="AP536" s="36"/>
      <c r="AQ536" s="36"/>
      <c r="AR536" s="36"/>
      <c r="AS536" s="36"/>
      <c r="AT536" s="36"/>
      <c r="AU536" s="36"/>
      <c r="AV536" s="36"/>
      <c r="AW536" s="36"/>
    </row>
    <row r="537" spans="27:49">
      <c r="AA537" s="38"/>
      <c r="AB537" s="38"/>
      <c r="AP537" s="36"/>
      <c r="AQ537" s="36"/>
      <c r="AR537" s="36"/>
      <c r="AS537" s="36"/>
      <c r="AT537" s="36"/>
      <c r="AU537" s="36"/>
      <c r="AV537" s="36"/>
      <c r="AW537" s="36"/>
    </row>
    <row r="538" spans="27:49">
      <c r="AA538" s="38"/>
      <c r="AB538" s="38"/>
      <c r="AP538" s="36"/>
      <c r="AQ538" s="36"/>
      <c r="AR538" s="36"/>
      <c r="AS538" s="36"/>
      <c r="AT538" s="36"/>
      <c r="AU538" s="36"/>
      <c r="AV538" s="36"/>
      <c r="AW538" s="36"/>
    </row>
    <row r="539" spans="27:49">
      <c r="AA539" s="38"/>
      <c r="AB539" s="38"/>
      <c r="AP539" s="36"/>
      <c r="AQ539" s="36"/>
      <c r="AR539" s="36"/>
      <c r="AS539" s="36"/>
      <c r="AT539" s="36"/>
      <c r="AU539" s="36"/>
      <c r="AV539" s="36"/>
      <c r="AW539" s="36"/>
    </row>
    <row r="540" spans="27:49">
      <c r="AA540" s="38"/>
      <c r="AB540" s="38"/>
      <c r="AP540" s="36"/>
      <c r="AQ540" s="36"/>
      <c r="AR540" s="36"/>
      <c r="AS540" s="36"/>
      <c r="AT540" s="36"/>
      <c r="AU540" s="36"/>
      <c r="AV540" s="36"/>
      <c r="AW540" s="36"/>
    </row>
    <row r="541" spans="27:49">
      <c r="AA541" s="38"/>
      <c r="AB541" s="38"/>
      <c r="AP541" s="36"/>
      <c r="AQ541" s="36"/>
      <c r="AR541" s="36"/>
      <c r="AS541" s="36"/>
      <c r="AT541" s="36"/>
      <c r="AU541" s="36"/>
      <c r="AV541" s="36"/>
      <c r="AW541" s="36"/>
    </row>
    <row r="542" spans="27:49">
      <c r="AA542" s="38"/>
      <c r="AB542" s="38"/>
      <c r="AP542" s="36"/>
      <c r="AQ542" s="36"/>
      <c r="AR542" s="36"/>
      <c r="AS542" s="36"/>
      <c r="AT542" s="36"/>
      <c r="AU542" s="36"/>
      <c r="AV542" s="36"/>
      <c r="AW542" s="36"/>
    </row>
    <row r="543" spans="27:49">
      <c r="AA543" s="38"/>
      <c r="AB543" s="38"/>
      <c r="AP543" s="36"/>
      <c r="AQ543" s="36"/>
      <c r="AR543" s="36"/>
      <c r="AS543" s="36"/>
      <c r="AT543" s="36"/>
      <c r="AU543" s="36"/>
      <c r="AV543" s="36"/>
      <c r="AW543" s="36"/>
    </row>
    <row r="544" spans="27:49">
      <c r="AA544" s="38"/>
      <c r="AB544" s="38"/>
      <c r="AP544" s="36"/>
      <c r="AQ544" s="36"/>
      <c r="AR544" s="36"/>
      <c r="AS544" s="36"/>
      <c r="AT544" s="36"/>
      <c r="AU544" s="36"/>
      <c r="AV544" s="36"/>
      <c r="AW544" s="36"/>
    </row>
    <row r="545" spans="27:49">
      <c r="AA545" s="38"/>
      <c r="AB545" s="38"/>
      <c r="AP545" s="36"/>
      <c r="AQ545" s="36"/>
      <c r="AR545" s="36"/>
      <c r="AS545" s="36"/>
      <c r="AT545" s="36"/>
      <c r="AU545" s="36"/>
      <c r="AV545" s="36"/>
      <c r="AW545" s="36"/>
    </row>
    <row r="546" spans="27:49">
      <c r="AA546" s="38"/>
      <c r="AB546" s="38"/>
      <c r="AP546" s="36"/>
      <c r="AQ546" s="36"/>
      <c r="AR546" s="36"/>
      <c r="AS546" s="36"/>
      <c r="AT546" s="36"/>
      <c r="AU546" s="36"/>
      <c r="AV546" s="36"/>
      <c r="AW546" s="36"/>
    </row>
    <row r="547" spans="27:49">
      <c r="AA547" s="38"/>
      <c r="AB547" s="38"/>
      <c r="AP547" s="36"/>
      <c r="AQ547" s="36"/>
      <c r="AR547" s="36"/>
      <c r="AS547" s="36"/>
      <c r="AT547" s="36"/>
      <c r="AU547" s="36"/>
      <c r="AV547" s="36"/>
      <c r="AW547" s="36"/>
    </row>
    <row r="548" spans="27:49">
      <c r="AA548" s="38"/>
      <c r="AB548" s="38"/>
      <c r="AP548" s="36"/>
      <c r="AQ548" s="36"/>
      <c r="AR548" s="36"/>
      <c r="AS548" s="36"/>
      <c r="AT548" s="36"/>
      <c r="AU548" s="36"/>
      <c r="AV548" s="36"/>
      <c r="AW548" s="36"/>
    </row>
    <row r="549" spans="27:49">
      <c r="AA549" s="38"/>
      <c r="AB549" s="38"/>
      <c r="AP549" s="36"/>
      <c r="AQ549" s="36"/>
      <c r="AR549" s="36"/>
      <c r="AS549" s="36"/>
      <c r="AT549" s="36"/>
      <c r="AU549" s="36"/>
      <c r="AV549" s="36"/>
      <c r="AW549" s="36"/>
    </row>
    <row r="550" spans="27:49">
      <c r="AA550" s="38"/>
      <c r="AB550" s="38"/>
      <c r="AP550" s="36"/>
      <c r="AQ550" s="36"/>
      <c r="AR550" s="36"/>
      <c r="AS550" s="36"/>
      <c r="AT550" s="36"/>
      <c r="AU550" s="36"/>
      <c r="AV550" s="36"/>
      <c r="AW550" s="36"/>
    </row>
    <row r="551" spans="27:49">
      <c r="AA551" s="38"/>
      <c r="AB551" s="38"/>
      <c r="AP551" s="36"/>
      <c r="AQ551" s="36"/>
      <c r="AR551" s="36"/>
      <c r="AS551" s="36"/>
      <c r="AT551" s="36"/>
      <c r="AU551" s="36"/>
      <c r="AV551" s="36"/>
      <c r="AW551" s="36"/>
    </row>
    <row r="552" spans="27:49">
      <c r="AA552" s="38"/>
      <c r="AB552" s="38"/>
      <c r="AP552" s="36"/>
      <c r="AQ552" s="36"/>
      <c r="AR552" s="36"/>
      <c r="AS552" s="36"/>
      <c r="AT552" s="36"/>
      <c r="AU552" s="36"/>
      <c r="AV552" s="36"/>
      <c r="AW552" s="36"/>
    </row>
    <row r="553" spans="27:49">
      <c r="AA553" s="38"/>
      <c r="AB553" s="38"/>
      <c r="AP553" s="36"/>
      <c r="AQ553" s="36"/>
      <c r="AR553" s="36"/>
      <c r="AS553" s="36"/>
      <c r="AT553" s="36"/>
      <c r="AU553" s="36"/>
      <c r="AV553" s="36"/>
      <c r="AW553" s="36"/>
    </row>
    <row r="554" spans="27:49">
      <c r="AA554" s="38"/>
      <c r="AB554" s="38"/>
      <c r="AP554" s="36"/>
      <c r="AQ554" s="36"/>
      <c r="AR554" s="36"/>
      <c r="AS554" s="36"/>
      <c r="AT554" s="36"/>
      <c r="AU554" s="36"/>
      <c r="AV554" s="36"/>
      <c r="AW554" s="36"/>
    </row>
    <row r="555" spans="27:49">
      <c r="AA555" s="38"/>
      <c r="AB555" s="38"/>
      <c r="AP555" s="36"/>
      <c r="AQ555" s="36"/>
      <c r="AR555" s="36"/>
      <c r="AS555" s="36"/>
      <c r="AT555" s="36"/>
      <c r="AU555" s="36"/>
      <c r="AV555" s="36"/>
      <c r="AW555" s="36"/>
    </row>
    <row r="556" spans="27:49">
      <c r="AA556" s="38"/>
      <c r="AB556" s="38"/>
      <c r="AP556" s="36"/>
      <c r="AQ556" s="36"/>
      <c r="AR556" s="36"/>
      <c r="AS556" s="36"/>
      <c r="AT556" s="36"/>
      <c r="AU556" s="36"/>
      <c r="AV556" s="36"/>
      <c r="AW556" s="36"/>
    </row>
    <row r="557" spans="27:49">
      <c r="AA557" s="38"/>
      <c r="AB557" s="38"/>
      <c r="AP557" s="36"/>
      <c r="AQ557" s="36"/>
      <c r="AR557" s="36"/>
      <c r="AS557" s="36"/>
      <c r="AT557" s="36"/>
      <c r="AU557" s="36"/>
      <c r="AV557" s="36"/>
      <c r="AW557" s="36"/>
    </row>
    <row r="558" spans="27:49">
      <c r="AA558" s="38"/>
      <c r="AB558" s="38"/>
      <c r="AP558" s="36"/>
      <c r="AQ558" s="36"/>
      <c r="AR558" s="36"/>
      <c r="AS558" s="36"/>
      <c r="AT558" s="36"/>
      <c r="AU558" s="36"/>
      <c r="AV558" s="36"/>
      <c r="AW558" s="36"/>
    </row>
    <row r="559" spans="27:49">
      <c r="AA559" s="38"/>
      <c r="AB559" s="38"/>
      <c r="AP559" s="36"/>
      <c r="AQ559" s="36"/>
      <c r="AR559" s="36"/>
      <c r="AS559" s="36"/>
      <c r="AT559" s="36"/>
      <c r="AU559" s="36"/>
      <c r="AV559" s="36"/>
      <c r="AW559" s="36"/>
    </row>
    <row r="560" spans="27:49">
      <c r="AA560" s="38"/>
      <c r="AB560" s="38"/>
      <c r="AP560" s="36"/>
      <c r="AQ560" s="36"/>
      <c r="AR560" s="36"/>
      <c r="AS560" s="36"/>
      <c r="AT560" s="36"/>
      <c r="AU560" s="36"/>
      <c r="AV560" s="36"/>
      <c r="AW560" s="36"/>
    </row>
    <row r="561" spans="27:49">
      <c r="AA561" s="38"/>
      <c r="AB561" s="38"/>
      <c r="AP561" s="36"/>
      <c r="AQ561" s="36"/>
      <c r="AR561" s="36"/>
      <c r="AS561" s="36"/>
      <c r="AT561" s="36"/>
      <c r="AU561" s="36"/>
      <c r="AV561" s="36"/>
      <c r="AW561" s="36"/>
    </row>
    <row r="562" spans="27:49">
      <c r="AA562" s="38"/>
      <c r="AB562" s="38"/>
      <c r="AP562" s="36"/>
      <c r="AQ562" s="36"/>
      <c r="AR562" s="36"/>
      <c r="AS562" s="36"/>
      <c r="AT562" s="36"/>
      <c r="AU562" s="36"/>
      <c r="AV562" s="36"/>
      <c r="AW562" s="36"/>
    </row>
    <row r="563" spans="27:49">
      <c r="AA563" s="38"/>
      <c r="AB563" s="38"/>
      <c r="AP563" s="36"/>
      <c r="AQ563" s="36"/>
      <c r="AR563" s="36"/>
      <c r="AS563" s="36"/>
      <c r="AT563" s="36"/>
      <c r="AU563" s="36"/>
      <c r="AV563" s="36"/>
      <c r="AW563" s="36"/>
    </row>
    <row r="564" spans="27:49">
      <c r="AA564" s="38"/>
      <c r="AB564" s="38"/>
      <c r="AP564" s="36"/>
      <c r="AQ564" s="36"/>
      <c r="AR564" s="36"/>
      <c r="AS564" s="36"/>
      <c r="AT564" s="36"/>
      <c r="AU564" s="36"/>
      <c r="AV564" s="36"/>
      <c r="AW564" s="36"/>
    </row>
    <row r="565" spans="27:49">
      <c r="AA565" s="38"/>
      <c r="AB565" s="38"/>
      <c r="AP565" s="36"/>
      <c r="AQ565" s="36"/>
      <c r="AR565" s="36"/>
      <c r="AS565" s="36"/>
      <c r="AT565" s="36"/>
      <c r="AU565" s="36"/>
      <c r="AV565" s="36"/>
      <c r="AW565" s="36"/>
    </row>
    <row r="566" spans="27:49">
      <c r="AA566" s="38"/>
      <c r="AB566" s="38"/>
      <c r="AP566" s="36"/>
      <c r="AQ566" s="36"/>
      <c r="AR566" s="36"/>
      <c r="AS566" s="36"/>
      <c r="AT566" s="36"/>
      <c r="AU566" s="36"/>
      <c r="AV566" s="36"/>
      <c r="AW566" s="36"/>
    </row>
    <row r="567" spans="27:49">
      <c r="AA567" s="38"/>
      <c r="AB567" s="38"/>
      <c r="AP567" s="36"/>
      <c r="AQ567" s="36"/>
      <c r="AR567" s="36"/>
      <c r="AS567" s="36"/>
      <c r="AT567" s="36"/>
      <c r="AU567" s="36"/>
      <c r="AV567" s="36"/>
      <c r="AW567" s="36"/>
    </row>
    <row r="568" spans="27:49">
      <c r="AA568" s="38"/>
      <c r="AB568" s="38"/>
      <c r="AP568" s="36"/>
      <c r="AQ568" s="36"/>
      <c r="AR568" s="36"/>
      <c r="AS568" s="36"/>
      <c r="AT568" s="36"/>
      <c r="AU568" s="36"/>
      <c r="AV568" s="36"/>
      <c r="AW568" s="36"/>
    </row>
    <row r="569" spans="27:49">
      <c r="AA569" s="38"/>
      <c r="AB569" s="38"/>
      <c r="AP569" s="36"/>
      <c r="AQ569" s="36"/>
      <c r="AR569" s="36"/>
      <c r="AS569" s="36"/>
      <c r="AT569" s="36"/>
      <c r="AU569" s="36"/>
      <c r="AV569" s="36"/>
      <c r="AW569" s="36"/>
    </row>
    <row r="570" spans="27:49">
      <c r="AA570" s="38"/>
      <c r="AB570" s="38"/>
      <c r="AP570" s="36"/>
      <c r="AQ570" s="36"/>
      <c r="AR570" s="36"/>
      <c r="AS570" s="36"/>
      <c r="AT570" s="36"/>
      <c r="AU570" s="36"/>
      <c r="AV570" s="36"/>
      <c r="AW570" s="36"/>
    </row>
    <row r="571" spans="27:49">
      <c r="AA571" s="38"/>
      <c r="AB571" s="38"/>
      <c r="AP571" s="36"/>
      <c r="AQ571" s="36"/>
      <c r="AR571" s="36"/>
      <c r="AS571" s="36"/>
      <c r="AT571" s="36"/>
      <c r="AU571" s="36"/>
      <c r="AV571" s="36"/>
      <c r="AW571" s="36"/>
    </row>
    <row r="572" spans="27:49">
      <c r="AA572" s="38"/>
      <c r="AB572" s="38"/>
      <c r="AP572" s="36"/>
      <c r="AQ572" s="36"/>
      <c r="AR572" s="36"/>
      <c r="AS572" s="36"/>
      <c r="AT572" s="36"/>
      <c r="AU572" s="36"/>
      <c r="AV572" s="36"/>
      <c r="AW572" s="36"/>
    </row>
    <row r="573" spans="27:49">
      <c r="AA573" s="38"/>
      <c r="AB573" s="38"/>
      <c r="AP573" s="36"/>
      <c r="AQ573" s="36"/>
      <c r="AR573" s="36"/>
      <c r="AS573" s="36"/>
      <c r="AT573" s="36"/>
      <c r="AU573" s="36"/>
      <c r="AV573" s="36"/>
      <c r="AW573" s="36"/>
    </row>
    <row r="574" spans="27:49">
      <c r="AA574" s="38"/>
      <c r="AB574" s="38"/>
      <c r="AP574" s="36"/>
      <c r="AQ574" s="36"/>
      <c r="AR574" s="36"/>
      <c r="AS574" s="36"/>
      <c r="AT574" s="36"/>
      <c r="AU574" s="36"/>
      <c r="AV574" s="36"/>
      <c r="AW574" s="36"/>
    </row>
    <row r="575" spans="27:49">
      <c r="AA575" s="38"/>
      <c r="AB575" s="38"/>
      <c r="AP575" s="36"/>
      <c r="AQ575" s="36"/>
      <c r="AR575" s="36"/>
      <c r="AS575" s="36"/>
      <c r="AT575" s="36"/>
      <c r="AU575" s="36"/>
      <c r="AV575" s="36"/>
      <c r="AW575" s="36"/>
    </row>
    <row r="576" spans="27:49">
      <c r="AA576" s="38"/>
      <c r="AB576" s="38"/>
      <c r="AP576" s="36"/>
      <c r="AQ576" s="36"/>
      <c r="AR576" s="36"/>
      <c r="AS576" s="36"/>
      <c r="AT576" s="36"/>
      <c r="AU576" s="36"/>
      <c r="AV576" s="36"/>
      <c r="AW576" s="36"/>
    </row>
    <row r="577" spans="27:49">
      <c r="AA577" s="38"/>
      <c r="AB577" s="38"/>
      <c r="AP577" s="36"/>
      <c r="AQ577" s="36"/>
      <c r="AR577" s="36"/>
      <c r="AS577" s="36"/>
      <c r="AT577" s="36"/>
      <c r="AU577" s="36"/>
      <c r="AV577" s="36"/>
      <c r="AW577" s="36"/>
    </row>
    <row r="578" spans="27:49">
      <c r="AA578" s="38"/>
      <c r="AB578" s="38"/>
      <c r="AP578" s="36"/>
      <c r="AQ578" s="36"/>
      <c r="AR578" s="36"/>
      <c r="AS578" s="36"/>
      <c r="AT578" s="36"/>
      <c r="AU578" s="36"/>
      <c r="AV578" s="36"/>
      <c r="AW578" s="36"/>
    </row>
    <row r="579" spans="27:49">
      <c r="AA579" s="38"/>
      <c r="AB579" s="38"/>
      <c r="AP579" s="36"/>
      <c r="AQ579" s="36"/>
      <c r="AR579" s="36"/>
      <c r="AS579" s="36"/>
      <c r="AT579" s="36"/>
      <c r="AU579" s="36"/>
      <c r="AV579" s="36"/>
      <c r="AW579" s="36"/>
    </row>
    <row r="580" spans="27:49">
      <c r="AA580" s="38"/>
      <c r="AB580" s="38"/>
      <c r="AP580" s="36"/>
      <c r="AQ580" s="36"/>
      <c r="AR580" s="36"/>
      <c r="AS580" s="36"/>
      <c r="AT580" s="36"/>
      <c r="AU580" s="36"/>
      <c r="AV580" s="36"/>
      <c r="AW580" s="36"/>
    </row>
    <row r="581" spans="27:49">
      <c r="AA581" s="38"/>
      <c r="AB581" s="38"/>
      <c r="AP581" s="36"/>
      <c r="AQ581" s="36"/>
      <c r="AR581" s="36"/>
      <c r="AS581" s="36"/>
      <c r="AT581" s="36"/>
      <c r="AU581" s="36"/>
      <c r="AV581" s="36"/>
      <c r="AW581" s="36"/>
    </row>
    <row r="582" spans="27:49">
      <c r="AA582" s="38"/>
      <c r="AB582" s="38"/>
      <c r="AP582" s="36"/>
      <c r="AQ582" s="36"/>
      <c r="AR582" s="36"/>
      <c r="AS582" s="36"/>
      <c r="AT582" s="36"/>
      <c r="AU582" s="36"/>
      <c r="AV582" s="36"/>
      <c r="AW582" s="36"/>
    </row>
    <row r="583" spans="27:49">
      <c r="AA583" s="38"/>
      <c r="AB583" s="38"/>
      <c r="AP583" s="36"/>
      <c r="AQ583" s="36"/>
      <c r="AR583" s="36"/>
      <c r="AS583" s="36"/>
      <c r="AT583" s="36"/>
      <c r="AU583" s="36"/>
      <c r="AV583" s="36"/>
      <c r="AW583" s="36"/>
    </row>
    <row r="584" spans="27:49">
      <c r="AA584" s="38"/>
      <c r="AB584" s="38"/>
      <c r="AP584" s="36"/>
      <c r="AQ584" s="36"/>
      <c r="AR584" s="36"/>
      <c r="AS584" s="36"/>
      <c r="AT584" s="36"/>
      <c r="AU584" s="36"/>
      <c r="AV584" s="36"/>
      <c r="AW584" s="36"/>
    </row>
    <row r="585" spans="27:49">
      <c r="AA585" s="38"/>
      <c r="AB585" s="38"/>
      <c r="AP585" s="36"/>
      <c r="AQ585" s="36"/>
      <c r="AR585" s="36"/>
      <c r="AS585" s="36"/>
      <c r="AT585" s="36"/>
      <c r="AU585" s="36"/>
      <c r="AV585" s="36"/>
      <c r="AW585" s="36"/>
    </row>
    <row r="586" spans="27:49">
      <c r="AA586" s="38"/>
      <c r="AB586" s="38"/>
      <c r="AP586" s="36"/>
      <c r="AQ586" s="36"/>
      <c r="AR586" s="36"/>
      <c r="AS586" s="36"/>
      <c r="AT586" s="36"/>
      <c r="AU586" s="36"/>
      <c r="AV586" s="36"/>
      <c r="AW586" s="36"/>
    </row>
    <row r="587" spans="27:49">
      <c r="AA587" s="38"/>
      <c r="AB587" s="38"/>
      <c r="AP587" s="36"/>
      <c r="AQ587" s="36"/>
      <c r="AR587" s="36"/>
      <c r="AS587" s="36"/>
      <c r="AT587" s="36"/>
      <c r="AU587" s="36"/>
      <c r="AV587" s="36"/>
      <c r="AW587" s="36"/>
    </row>
    <row r="588" spans="27:49">
      <c r="AA588" s="38"/>
      <c r="AB588" s="38"/>
      <c r="AP588" s="36"/>
      <c r="AQ588" s="36"/>
      <c r="AR588" s="36"/>
      <c r="AS588" s="36"/>
      <c r="AT588" s="36"/>
      <c r="AU588" s="36"/>
      <c r="AV588" s="36"/>
      <c r="AW588" s="36"/>
    </row>
    <row r="589" spans="27:49">
      <c r="AA589" s="38"/>
      <c r="AB589" s="38"/>
      <c r="AP589" s="36"/>
      <c r="AQ589" s="36"/>
      <c r="AR589" s="36"/>
      <c r="AS589" s="36"/>
      <c r="AT589" s="36"/>
      <c r="AU589" s="36"/>
      <c r="AV589" s="36"/>
      <c r="AW589" s="36"/>
    </row>
    <row r="590" spans="27:49">
      <c r="AA590" s="38"/>
      <c r="AB590" s="38"/>
      <c r="AP590" s="36"/>
      <c r="AQ590" s="36"/>
      <c r="AR590" s="36"/>
      <c r="AS590" s="36"/>
      <c r="AT590" s="36"/>
      <c r="AU590" s="36"/>
      <c r="AV590" s="36"/>
      <c r="AW590" s="36"/>
    </row>
    <row r="591" spans="27:49">
      <c r="AA591" s="38"/>
      <c r="AB591" s="38"/>
      <c r="AP591" s="36"/>
      <c r="AQ591" s="36"/>
      <c r="AR591" s="36"/>
      <c r="AS591" s="36"/>
      <c r="AT591" s="36"/>
      <c r="AU591" s="36"/>
      <c r="AV591" s="36"/>
      <c r="AW591" s="36"/>
    </row>
    <row r="592" spans="27:49">
      <c r="AA592" s="38"/>
      <c r="AB592" s="38"/>
      <c r="AP592" s="36"/>
      <c r="AQ592" s="36"/>
      <c r="AR592" s="36"/>
      <c r="AS592" s="36"/>
      <c r="AT592" s="36"/>
      <c r="AU592" s="36"/>
      <c r="AV592" s="36"/>
      <c r="AW592" s="36"/>
    </row>
    <row r="593" spans="27:49">
      <c r="AA593" s="38"/>
      <c r="AB593" s="38"/>
      <c r="AP593" s="36"/>
      <c r="AQ593" s="36"/>
      <c r="AR593" s="36"/>
      <c r="AS593" s="36"/>
      <c r="AT593" s="36"/>
      <c r="AU593" s="36"/>
      <c r="AV593" s="36"/>
      <c r="AW593" s="36"/>
    </row>
    <row r="594" spans="27:49">
      <c r="AA594" s="38"/>
      <c r="AB594" s="38"/>
      <c r="AP594" s="36"/>
      <c r="AQ594" s="36"/>
      <c r="AR594" s="36"/>
      <c r="AS594" s="36"/>
      <c r="AT594" s="36"/>
      <c r="AU594" s="36"/>
      <c r="AV594" s="36"/>
      <c r="AW594" s="36"/>
    </row>
    <row r="595" spans="27:49">
      <c r="AA595" s="38"/>
      <c r="AB595" s="38"/>
      <c r="AP595" s="36"/>
      <c r="AQ595" s="36"/>
      <c r="AR595" s="36"/>
      <c r="AS595" s="36"/>
      <c r="AT595" s="36"/>
      <c r="AU595" s="36"/>
      <c r="AV595" s="36"/>
      <c r="AW595" s="36"/>
    </row>
    <row r="596" spans="27:49">
      <c r="AA596" s="38"/>
      <c r="AB596" s="38"/>
      <c r="AP596" s="36"/>
      <c r="AQ596" s="36"/>
      <c r="AR596" s="36"/>
      <c r="AS596" s="36"/>
      <c r="AT596" s="36"/>
      <c r="AU596" s="36"/>
      <c r="AV596" s="36"/>
      <c r="AW596" s="36"/>
    </row>
    <row r="597" spans="27:49">
      <c r="AA597" s="38"/>
      <c r="AB597" s="38"/>
      <c r="AP597" s="36"/>
      <c r="AQ597" s="36"/>
      <c r="AR597" s="36"/>
      <c r="AS597" s="36"/>
      <c r="AT597" s="36"/>
      <c r="AU597" s="36"/>
      <c r="AV597" s="36"/>
      <c r="AW597" s="36"/>
    </row>
    <row r="598" spans="27:49">
      <c r="AA598" s="38"/>
      <c r="AB598" s="38"/>
      <c r="AP598" s="36"/>
      <c r="AQ598" s="36"/>
      <c r="AR598" s="36"/>
      <c r="AS598" s="36"/>
      <c r="AT598" s="36"/>
      <c r="AU598" s="36"/>
      <c r="AV598" s="36"/>
      <c r="AW598" s="36"/>
    </row>
    <row r="599" spans="27:49">
      <c r="AA599" s="38"/>
      <c r="AB599" s="38"/>
      <c r="AP599" s="36"/>
      <c r="AQ599" s="36"/>
      <c r="AR599" s="36"/>
      <c r="AS599" s="36"/>
      <c r="AT599" s="36"/>
      <c r="AU599" s="36"/>
      <c r="AV599" s="36"/>
      <c r="AW599" s="36"/>
    </row>
    <row r="600" spans="27:49">
      <c r="AA600" s="38"/>
      <c r="AB600" s="38"/>
      <c r="AP600" s="36"/>
      <c r="AQ600" s="36"/>
      <c r="AR600" s="36"/>
      <c r="AS600" s="36"/>
      <c r="AT600" s="36"/>
      <c r="AU600" s="36"/>
      <c r="AV600" s="36"/>
      <c r="AW600" s="36"/>
    </row>
    <row r="601" spans="27:49">
      <c r="AA601" s="38"/>
      <c r="AB601" s="38"/>
      <c r="AP601" s="36"/>
      <c r="AQ601" s="36"/>
      <c r="AR601" s="36"/>
      <c r="AS601" s="36"/>
      <c r="AT601" s="36"/>
      <c r="AU601" s="36"/>
      <c r="AV601" s="36"/>
      <c r="AW601" s="36"/>
    </row>
    <row r="602" spans="27:49">
      <c r="AA602" s="38"/>
      <c r="AB602" s="38"/>
      <c r="AP602" s="36"/>
      <c r="AQ602" s="36"/>
      <c r="AR602" s="36"/>
      <c r="AS602" s="36"/>
      <c r="AT602" s="36"/>
      <c r="AU602" s="36"/>
      <c r="AV602" s="36"/>
      <c r="AW602" s="36"/>
    </row>
    <row r="603" spans="27:49">
      <c r="AA603" s="38"/>
      <c r="AB603" s="38"/>
      <c r="AP603" s="36"/>
      <c r="AQ603" s="36"/>
      <c r="AR603" s="36"/>
      <c r="AS603" s="36"/>
      <c r="AT603" s="36"/>
      <c r="AU603" s="36"/>
      <c r="AV603" s="36"/>
      <c r="AW603" s="36"/>
    </row>
    <row r="604" spans="27:49">
      <c r="AA604" s="38"/>
      <c r="AB604" s="38"/>
      <c r="AP604" s="36"/>
      <c r="AQ604" s="36"/>
      <c r="AR604" s="36"/>
      <c r="AS604" s="36"/>
      <c r="AT604" s="36"/>
      <c r="AU604" s="36"/>
      <c r="AV604" s="36"/>
      <c r="AW604" s="36"/>
    </row>
    <row r="605" spans="27:49">
      <c r="AA605" s="38"/>
      <c r="AB605" s="38"/>
      <c r="AP605" s="36"/>
      <c r="AQ605" s="36"/>
      <c r="AR605" s="36"/>
      <c r="AS605" s="36"/>
      <c r="AT605" s="36"/>
      <c r="AU605" s="36"/>
      <c r="AV605" s="36"/>
      <c r="AW605" s="36"/>
    </row>
    <row r="606" spans="27:49">
      <c r="AA606" s="38"/>
      <c r="AB606" s="38"/>
      <c r="AP606" s="36"/>
      <c r="AQ606" s="36"/>
      <c r="AR606" s="36"/>
      <c r="AS606" s="36"/>
      <c r="AT606" s="36"/>
      <c r="AU606" s="36"/>
      <c r="AV606" s="36"/>
      <c r="AW606" s="36"/>
    </row>
    <row r="607" spans="27:49">
      <c r="AA607" s="38"/>
      <c r="AB607" s="38"/>
      <c r="AP607" s="36"/>
      <c r="AQ607" s="36"/>
      <c r="AR607" s="36"/>
      <c r="AS607" s="36"/>
      <c r="AT607" s="36"/>
      <c r="AU607" s="36"/>
      <c r="AV607" s="36"/>
      <c r="AW607" s="36"/>
    </row>
    <row r="608" spans="27:49">
      <c r="AA608" s="38"/>
      <c r="AB608" s="38"/>
      <c r="AP608" s="36"/>
      <c r="AQ608" s="36"/>
      <c r="AR608" s="36"/>
      <c r="AS608" s="36"/>
      <c r="AT608" s="36"/>
      <c r="AU608" s="36"/>
      <c r="AV608" s="36"/>
      <c r="AW608" s="36"/>
    </row>
    <row r="609" spans="27:49">
      <c r="AA609" s="38"/>
      <c r="AB609" s="38"/>
      <c r="AP609" s="36"/>
      <c r="AQ609" s="36"/>
      <c r="AR609" s="36"/>
      <c r="AS609" s="36"/>
      <c r="AT609" s="36"/>
      <c r="AU609" s="36"/>
      <c r="AV609" s="36"/>
      <c r="AW609" s="36"/>
    </row>
    <row r="610" spans="27:49">
      <c r="AA610" s="38"/>
      <c r="AB610" s="38"/>
      <c r="AP610" s="36"/>
      <c r="AQ610" s="36"/>
      <c r="AR610" s="36"/>
      <c r="AS610" s="36"/>
      <c r="AT610" s="36"/>
      <c r="AU610" s="36"/>
      <c r="AV610" s="36"/>
      <c r="AW610" s="36"/>
    </row>
    <row r="611" spans="27:49">
      <c r="AA611" s="38"/>
      <c r="AB611" s="38"/>
      <c r="AP611" s="36"/>
      <c r="AQ611" s="36"/>
      <c r="AR611" s="36"/>
      <c r="AS611" s="36"/>
      <c r="AT611" s="36"/>
      <c r="AU611" s="36"/>
      <c r="AV611" s="36"/>
      <c r="AW611" s="36"/>
    </row>
    <row r="612" spans="27:49">
      <c r="AA612" s="38"/>
      <c r="AB612" s="38"/>
      <c r="AP612" s="36"/>
      <c r="AQ612" s="36"/>
      <c r="AR612" s="36"/>
      <c r="AS612" s="36"/>
      <c r="AT612" s="36"/>
      <c r="AU612" s="36"/>
      <c r="AV612" s="36"/>
      <c r="AW612" s="36"/>
    </row>
    <row r="613" spans="27:49">
      <c r="AA613" s="38"/>
      <c r="AB613" s="38"/>
      <c r="AP613" s="36"/>
      <c r="AQ613" s="36"/>
      <c r="AR613" s="36"/>
      <c r="AS613" s="36"/>
      <c r="AT613" s="36"/>
      <c r="AU613" s="36"/>
      <c r="AV613" s="36"/>
      <c r="AW613" s="36"/>
    </row>
    <row r="614" spans="27:49">
      <c r="AA614" s="38"/>
      <c r="AB614" s="38"/>
      <c r="AP614" s="36"/>
      <c r="AQ614" s="36"/>
      <c r="AR614" s="36"/>
      <c r="AS614" s="36"/>
      <c r="AT614" s="36"/>
      <c r="AU614" s="36"/>
      <c r="AV614" s="36"/>
      <c r="AW614" s="36"/>
    </row>
    <row r="615" spans="27:49">
      <c r="AA615" s="38"/>
      <c r="AB615" s="38"/>
      <c r="AP615" s="36"/>
      <c r="AQ615" s="36"/>
      <c r="AR615" s="36"/>
      <c r="AS615" s="36"/>
      <c r="AT615" s="36"/>
      <c r="AU615" s="36"/>
      <c r="AV615" s="36"/>
      <c r="AW615" s="36"/>
    </row>
    <row r="616" spans="27:49">
      <c r="AA616" s="38"/>
      <c r="AB616" s="38"/>
      <c r="AP616" s="36"/>
      <c r="AQ616" s="36"/>
      <c r="AR616" s="36"/>
      <c r="AS616" s="36"/>
      <c r="AT616" s="36"/>
      <c r="AU616" s="36"/>
      <c r="AV616" s="36"/>
      <c r="AW616" s="36"/>
    </row>
    <row r="617" spans="27:49">
      <c r="AA617" s="38"/>
      <c r="AB617" s="38"/>
      <c r="AP617" s="36"/>
      <c r="AQ617" s="36"/>
      <c r="AR617" s="36"/>
      <c r="AS617" s="36"/>
      <c r="AT617" s="36"/>
      <c r="AU617" s="36"/>
      <c r="AV617" s="36"/>
      <c r="AW617" s="36"/>
    </row>
    <row r="618" spans="27:49">
      <c r="AA618" s="38"/>
      <c r="AB618" s="38"/>
      <c r="AP618" s="36"/>
      <c r="AQ618" s="36"/>
      <c r="AR618" s="36"/>
      <c r="AS618" s="36"/>
      <c r="AT618" s="36"/>
      <c r="AU618" s="36"/>
      <c r="AV618" s="36"/>
      <c r="AW618" s="36"/>
    </row>
    <row r="619" spans="27:49">
      <c r="AA619" s="38"/>
      <c r="AB619" s="38"/>
      <c r="AP619" s="36"/>
      <c r="AQ619" s="36"/>
      <c r="AR619" s="36"/>
      <c r="AS619" s="36"/>
      <c r="AT619" s="36"/>
      <c r="AU619" s="36"/>
      <c r="AV619" s="36"/>
      <c r="AW619" s="36"/>
    </row>
    <row r="620" spans="27:49">
      <c r="AA620" s="38"/>
      <c r="AB620" s="38"/>
      <c r="AP620" s="36"/>
      <c r="AQ620" s="36"/>
      <c r="AR620" s="36"/>
      <c r="AS620" s="36"/>
      <c r="AT620" s="36"/>
      <c r="AU620" s="36"/>
      <c r="AV620" s="36"/>
      <c r="AW620" s="36"/>
    </row>
    <row r="621" spans="27:49">
      <c r="AA621" s="38"/>
      <c r="AB621" s="38"/>
      <c r="AP621" s="36"/>
      <c r="AQ621" s="36"/>
      <c r="AR621" s="36"/>
      <c r="AS621" s="36"/>
      <c r="AT621" s="36"/>
      <c r="AU621" s="36"/>
      <c r="AV621" s="36"/>
      <c r="AW621" s="36"/>
    </row>
    <row r="622" spans="27:49">
      <c r="AA622" s="38"/>
      <c r="AB622" s="38"/>
      <c r="AP622" s="36"/>
      <c r="AQ622" s="36"/>
      <c r="AR622" s="36"/>
      <c r="AS622" s="36"/>
      <c r="AT622" s="36"/>
      <c r="AU622" s="36"/>
      <c r="AV622" s="36"/>
      <c r="AW622" s="36"/>
    </row>
    <row r="623" spans="27:49">
      <c r="AA623" s="38"/>
      <c r="AB623" s="38"/>
      <c r="AP623" s="36"/>
      <c r="AQ623" s="36"/>
      <c r="AR623" s="36"/>
      <c r="AS623" s="36"/>
      <c r="AT623" s="36"/>
      <c r="AU623" s="36"/>
      <c r="AV623" s="36"/>
      <c r="AW623" s="36"/>
    </row>
    <row r="624" spans="27:49">
      <c r="AA624" s="38"/>
      <c r="AB624" s="38"/>
      <c r="AP624" s="36"/>
      <c r="AQ624" s="36"/>
      <c r="AR624" s="36"/>
      <c r="AS624" s="36"/>
      <c r="AT624" s="36"/>
      <c r="AU624" s="36"/>
      <c r="AV624" s="36"/>
      <c r="AW624" s="36"/>
    </row>
    <row r="625" spans="27:49">
      <c r="AA625" s="38"/>
      <c r="AB625" s="38"/>
      <c r="AP625" s="36"/>
      <c r="AQ625" s="36"/>
      <c r="AR625" s="36"/>
      <c r="AS625" s="36"/>
      <c r="AT625" s="36"/>
      <c r="AU625" s="36"/>
      <c r="AV625" s="36"/>
      <c r="AW625" s="36"/>
    </row>
    <row r="626" spans="27:49">
      <c r="AA626" s="38"/>
      <c r="AB626" s="38"/>
      <c r="AP626" s="36"/>
      <c r="AQ626" s="36"/>
      <c r="AR626" s="36"/>
      <c r="AS626" s="36"/>
      <c r="AT626" s="36"/>
      <c r="AU626" s="36"/>
      <c r="AV626" s="36"/>
      <c r="AW626" s="36"/>
    </row>
    <row r="627" spans="27:49">
      <c r="AA627" s="38"/>
      <c r="AB627" s="38"/>
      <c r="AP627" s="36"/>
      <c r="AQ627" s="36"/>
      <c r="AR627" s="36"/>
      <c r="AS627" s="36"/>
      <c r="AT627" s="36"/>
      <c r="AU627" s="36"/>
      <c r="AV627" s="36"/>
      <c r="AW627" s="36"/>
    </row>
    <row r="628" spans="27:49">
      <c r="AA628" s="38"/>
      <c r="AB628" s="38"/>
      <c r="AP628" s="36"/>
      <c r="AQ628" s="36"/>
      <c r="AR628" s="36"/>
      <c r="AS628" s="36"/>
      <c r="AT628" s="36"/>
      <c r="AU628" s="36"/>
      <c r="AV628" s="36"/>
      <c r="AW628" s="36"/>
    </row>
    <row r="629" spans="27:49">
      <c r="AA629" s="38"/>
      <c r="AB629" s="38"/>
      <c r="AP629" s="36"/>
      <c r="AQ629" s="36"/>
      <c r="AR629" s="36"/>
      <c r="AS629" s="36"/>
      <c r="AT629" s="36"/>
      <c r="AU629" s="36"/>
      <c r="AV629" s="36"/>
      <c r="AW629" s="36"/>
    </row>
    <row r="630" spans="27:49">
      <c r="AA630" s="38"/>
      <c r="AB630" s="38"/>
      <c r="AP630" s="36"/>
      <c r="AQ630" s="36"/>
      <c r="AR630" s="36"/>
      <c r="AS630" s="36"/>
      <c r="AT630" s="36"/>
      <c r="AU630" s="36"/>
      <c r="AV630" s="36"/>
      <c r="AW630" s="36"/>
    </row>
    <row r="631" spans="27:49">
      <c r="AA631" s="38"/>
      <c r="AB631" s="38"/>
      <c r="AP631" s="36"/>
      <c r="AQ631" s="36"/>
      <c r="AR631" s="36"/>
      <c r="AS631" s="36"/>
      <c r="AT631" s="36"/>
      <c r="AU631" s="36"/>
      <c r="AV631" s="36"/>
      <c r="AW631" s="36"/>
    </row>
    <row r="632" spans="27:49">
      <c r="AA632" s="38"/>
      <c r="AB632" s="38"/>
      <c r="AP632" s="36"/>
      <c r="AQ632" s="36"/>
      <c r="AR632" s="36"/>
      <c r="AS632" s="36"/>
      <c r="AT632" s="36"/>
      <c r="AU632" s="36"/>
      <c r="AV632" s="36"/>
      <c r="AW632" s="36"/>
    </row>
    <row r="633" spans="27:49">
      <c r="AA633" s="38"/>
      <c r="AB633" s="38"/>
      <c r="AP633" s="36"/>
      <c r="AQ633" s="36"/>
      <c r="AR633" s="36"/>
      <c r="AS633" s="36"/>
      <c r="AT633" s="36"/>
      <c r="AU633" s="36"/>
      <c r="AV633" s="36"/>
      <c r="AW633" s="36"/>
    </row>
    <row r="634" spans="27:49">
      <c r="AA634" s="38"/>
      <c r="AB634" s="38"/>
      <c r="AP634" s="36"/>
      <c r="AQ634" s="36"/>
      <c r="AR634" s="36"/>
      <c r="AS634" s="36"/>
      <c r="AT634" s="36"/>
      <c r="AU634" s="36"/>
      <c r="AV634" s="36"/>
      <c r="AW634" s="36"/>
    </row>
    <row r="635" spans="27:49">
      <c r="AA635" s="38"/>
      <c r="AB635" s="38"/>
      <c r="AP635" s="36"/>
      <c r="AQ635" s="36"/>
      <c r="AR635" s="36"/>
      <c r="AS635" s="36"/>
      <c r="AT635" s="36"/>
      <c r="AU635" s="36"/>
      <c r="AV635" s="36"/>
      <c r="AW635" s="36"/>
    </row>
    <row r="636" spans="27:49">
      <c r="AA636" s="38"/>
      <c r="AB636" s="38"/>
      <c r="AP636" s="36"/>
      <c r="AQ636" s="36"/>
      <c r="AR636" s="36"/>
      <c r="AS636" s="36"/>
      <c r="AT636" s="36"/>
      <c r="AU636" s="36"/>
      <c r="AV636" s="36"/>
      <c r="AW636" s="36"/>
    </row>
    <row r="637" spans="27:49">
      <c r="AA637" s="38"/>
      <c r="AB637" s="38"/>
      <c r="AP637" s="36"/>
      <c r="AQ637" s="36"/>
      <c r="AR637" s="36"/>
      <c r="AS637" s="36"/>
      <c r="AT637" s="36"/>
      <c r="AU637" s="36"/>
      <c r="AV637" s="36"/>
      <c r="AW637" s="36"/>
    </row>
    <row r="638" spans="27:49">
      <c r="AA638" s="38"/>
      <c r="AB638" s="38"/>
      <c r="AP638" s="36"/>
      <c r="AQ638" s="36"/>
      <c r="AR638" s="36"/>
      <c r="AS638" s="36"/>
      <c r="AT638" s="36"/>
      <c r="AU638" s="36"/>
      <c r="AV638" s="36"/>
      <c r="AW638" s="36"/>
    </row>
    <row r="639" spans="27:49">
      <c r="AA639" s="38"/>
      <c r="AB639" s="38"/>
      <c r="AP639" s="36"/>
      <c r="AQ639" s="36"/>
      <c r="AR639" s="36"/>
      <c r="AS639" s="36"/>
      <c r="AT639" s="36"/>
      <c r="AU639" s="36"/>
      <c r="AV639" s="36"/>
      <c r="AW639" s="36"/>
    </row>
    <row r="640" spans="27:49">
      <c r="AA640" s="38"/>
      <c r="AB640" s="38"/>
      <c r="AP640" s="36"/>
      <c r="AQ640" s="36"/>
      <c r="AR640" s="36"/>
      <c r="AS640" s="36"/>
      <c r="AT640" s="36"/>
      <c r="AU640" s="36"/>
      <c r="AV640" s="36"/>
      <c r="AW640" s="36"/>
    </row>
    <row r="641" spans="27:49">
      <c r="AA641" s="38"/>
      <c r="AB641" s="38"/>
      <c r="AP641" s="36"/>
      <c r="AQ641" s="36"/>
      <c r="AR641" s="36"/>
      <c r="AS641" s="36"/>
      <c r="AT641" s="36"/>
      <c r="AU641" s="36"/>
      <c r="AV641" s="36"/>
      <c r="AW641" s="36"/>
    </row>
    <row r="642" spans="27:49">
      <c r="AA642" s="38"/>
      <c r="AB642" s="38"/>
      <c r="AP642" s="36"/>
      <c r="AQ642" s="36"/>
      <c r="AR642" s="36"/>
      <c r="AS642" s="36"/>
      <c r="AT642" s="36"/>
      <c r="AU642" s="36"/>
      <c r="AV642" s="36"/>
      <c r="AW642" s="36"/>
    </row>
    <row r="643" spans="27:49">
      <c r="AA643" s="38"/>
      <c r="AB643" s="38"/>
      <c r="AP643" s="36"/>
      <c r="AQ643" s="36"/>
      <c r="AR643" s="36"/>
      <c r="AS643" s="36"/>
      <c r="AT643" s="36"/>
      <c r="AU643" s="36"/>
      <c r="AV643" s="36"/>
      <c r="AW643" s="36"/>
    </row>
    <row r="644" spans="27:49">
      <c r="AA644" s="38"/>
      <c r="AB644" s="38"/>
      <c r="AP644" s="36"/>
      <c r="AQ644" s="36"/>
      <c r="AR644" s="36"/>
      <c r="AS644" s="36"/>
      <c r="AT644" s="36"/>
      <c r="AU644" s="36"/>
      <c r="AV644" s="36"/>
      <c r="AW644" s="36"/>
    </row>
    <row r="645" spans="27:49">
      <c r="AA645" s="38"/>
      <c r="AB645" s="38"/>
      <c r="AP645" s="36"/>
      <c r="AQ645" s="36"/>
      <c r="AR645" s="36"/>
      <c r="AS645" s="36"/>
      <c r="AT645" s="36"/>
      <c r="AU645" s="36"/>
      <c r="AV645" s="36"/>
      <c r="AW645" s="36"/>
    </row>
    <row r="646" spans="27:49">
      <c r="AA646" s="38"/>
      <c r="AB646" s="38"/>
      <c r="AP646" s="36"/>
      <c r="AQ646" s="36"/>
      <c r="AR646" s="36"/>
      <c r="AS646" s="36"/>
      <c r="AT646" s="36"/>
      <c r="AU646" s="36"/>
      <c r="AV646" s="36"/>
      <c r="AW646" s="36"/>
    </row>
    <row r="647" spans="27:49">
      <c r="AA647" s="38"/>
      <c r="AB647" s="38"/>
      <c r="AP647" s="36"/>
      <c r="AQ647" s="36"/>
      <c r="AR647" s="36"/>
      <c r="AS647" s="36"/>
      <c r="AT647" s="36"/>
      <c r="AU647" s="36"/>
      <c r="AV647" s="36"/>
      <c r="AW647" s="36"/>
    </row>
    <row r="648" spans="27:49">
      <c r="AA648" s="38"/>
      <c r="AB648" s="38"/>
      <c r="AP648" s="36"/>
      <c r="AQ648" s="36"/>
      <c r="AR648" s="36"/>
      <c r="AS648" s="36"/>
      <c r="AT648" s="36"/>
      <c r="AU648" s="36"/>
      <c r="AV648" s="36"/>
      <c r="AW648" s="36"/>
    </row>
    <row r="649" spans="27:49">
      <c r="AA649" s="38"/>
      <c r="AB649" s="38"/>
      <c r="AP649" s="36"/>
      <c r="AQ649" s="36"/>
      <c r="AR649" s="36"/>
      <c r="AS649" s="36"/>
      <c r="AT649" s="36"/>
      <c r="AU649" s="36"/>
      <c r="AV649" s="36"/>
      <c r="AW649" s="36"/>
    </row>
    <row r="650" spans="27:49">
      <c r="AA650" s="38"/>
      <c r="AB650" s="38"/>
      <c r="AP650" s="36"/>
      <c r="AQ650" s="36"/>
      <c r="AR650" s="36"/>
      <c r="AS650" s="36"/>
      <c r="AT650" s="36"/>
      <c r="AU650" s="36"/>
      <c r="AV650" s="36"/>
      <c r="AW650" s="36"/>
    </row>
    <row r="651" spans="27:49">
      <c r="AA651" s="38"/>
      <c r="AB651" s="38"/>
      <c r="AP651" s="36"/>
      <c r="AQ651" s="36"/>
      <c r="AR651" s="36"/>
      <c r="AS651" s="36"/>
      <c r="AT651" s="36"/>
      <c r="AU651" s="36"/>
      <c r="AV651" s="36"/>
      <c r="AW651" s="36"/>
    </row>
    <row r="652" spans="27:49">
      <c r="AA652" s="38"/>
      <c r="AB652" s="38"/>
      <c r="AP652" s="36"/>
      <c r="AQ652" s="36"/>
      <c r="AR652" s="36"/>
      <c r="AS652" s="36"/>
      <c r="AT652" s="36"/>
      <c r="AU652" s="36"/>
      <c r="AV652" s="36"/>
      <c r="AW652" s="36"/>
    </row>
    <row r="653" spans="27:49">
      <c r="AA653" s="38"/>
      <c r="AB653" s="38"/>
      <c r="AP653" s="36"/>
      <c r="AQ653" s="36"/>
      <c r="AR653" s="36"/>
      <c r="AS653" s="36"/>
      <c r="AT653" s="36"/>
      <c r="AU653" s="36"/>
      <c r="AV653" s="36"/>
      <c r="AW653" s="36"/>
    </row>
    <row r="654" spans="27:49">
      <c r="AA654" s="38"/>
      <c r="AB654" s="38"/>
      <c r="AP654" s="36"/>
      <c r="AQ654" s="36"/>
      <c r="AR654" s="36"/>
      <c r="AS654" s="36"/>
      <c r="AT654" s="36"/>
      <c r="AU654" s="36"/>
      <c r="AV654" s="36"/>
      <c r="AW654" s="36"/>
    </row>
    <row r="655" spans="27:49">
      <c r="AA655" s="38"/>
      <c r="AB655" s="38"/>
      <c r="AP655" s="36"/>
      <c r="AQ655" s="36"/>
      <c r="AR655" s="36"/>
      <c r="AS655" s="36"/>
      <c r="AT655" s="36"/>
      <c r="AU655" s="36"/>
      <c r="AV655" s="36"/>
      <c r="AW655" s="36"/>
    </row>
    <row r="656" spans="27:49">
      <c r="AA656" s="38"/>
      <c r="AB656" s="38"/>
      <c r="AP656" s="36"/>
      <c r="AQ656" s="36"/>
      <c r="AR656" s="36"/>
      <c r="AS656" s="36"/>
      <c r="AT656" s="36"/>
      <c r="AU656" s="36"/>
      <c r="AV656" s="36"/>
      <c r="AW656" s="36"/>
    </row>
    <row r="657" spans="27:49">
      <c r="AA657" s="38"/>
      <c r="AB657" s="38"/>
      <c r="AP657" s="36"/>
      <c r="AQ657" s="36"/>
      <c r="AR657" s="36"/>
      <c r="AS657" s="36"/>
      <c r="AT657" s="36"/>
      <c r="AU657" s="36"/>
      <c r="AV657" s="36"/>
      <c r="AW657" s="36"/>
    </row>
    <row r="658" spans="27:49">
      <c r="AA658" s="38"/>
      <c r="AB658" s="38"/>
      <c r="AP658" s="36"/>
      <c r="AQ658" s="36"/>
      <c r="AR658" s="36"/>
      <c r="AS658" s="36"/>
      <c r="AT658" s="36"/>
      <c r="AU658" s="36"/>
      <c r="AV658" s="36"/>
      <c r="AW658" s="36"/>
    </row>
    <row r="659" spans="27:49">
      <c r="AA659" s="38"/>
      <c r="AB659" s="38"/>
      <c r="AP659" s="36"/>
      <c r="AQ659" s="36"/>
      <c r="AR659" s="36"/>
      <c r="AS659" s="36"/>
      <c r="AT659" s="36"/>
      <c r="AU659" s="36"/>
      <c r="AV659" s="36"/>
      <c r="AW659" s="36"/>
    </row>
    <row r="660" spans="27:49">
      <c r="AA660" s="38"/>
      <c r="AB660" s="38"/>
      <c r="AP660" s="36"/>
      <c r="AQ660" s="36"/>
      <c r="AR660" s="36"/>
      <c r="AS660" s="36"/>
      <c r="AT660" s="36"/>
      <c r="AU660" s="36"/>
      <c r="AV660" s="36"/>
      <c r="AW660" s="36"/>
    </row>
    <row r="661" spans="27:49">
      <c r="AA661" s="38"/>
      <c r="AB661" s="38"/>
      <c r="AP661" s="36"/>
      <c r="AQ661" s="36"/>
      <c r="AR661" s="36"/>
      <c r="AS661" s="36"/>
      <c r="AT661" s="36"/>
      <c r="AU661" s="36"/>
      <c r="AV661" s="36"/>
      <c r="AW661" s="36"/>
    </row>
    <row r="662" spans="27:49">
      <c r="AA662" s="38"/>
      <c r="AB662" s="38"/>
      <c r="AP662" s="36"/>
      <c r="AQ662" s="36"/>
      <c r="AR662" s="36"/>
      <c r="AS662" s="36"/>
      <c r="AT662" s="36"/>
      <c r="AU662" s="36"/>
      <c r="AV662" s="36"/>
      <c r="AW662" s="36"/>
    </row>
    <row r="663" spans="27:49">
      <c r="AA663" s="38"/>
      <c r="AB663" s="38"/>
      <c r="AP663" s="36"/>
      <c r="AQ663" s="36"/>
      <c r="AR663" s="36"/>
      <c r="AS663" s="36"/>
      <c r="AT663" s="36"/>
      <c r="AU663" s="36"/>
      <c r="AV663" s="36"/>
      <c r="AW663" s="36"/>
    </row>
    <row r="664" spans="27:49">
      <c r="AA664" s="38"/>
      <c r="AB664" s="38"/>
      <c r="AP664" s="36"/>
      <c r="AQ664" s="36"/>
      <c r="AR664" s="36"/>
      <c r="AS664" s="36"/>
      <c r="AT664" s="36"/>
      <c r="AU664" s="36"/>
      <c r="AV664" s="36"/>
      <c r="AW664" s="36"/>
    </row>
    <row r="665" spans="27:49">
      <c r="AA665" s="38"/>
      <c r="AB665" s="38"/>
      <c r="AP665" s="36"/>
      <c r="AQ665" s="36"/>
      <c r="AR665" s="36"/>
      <c r="AS665" s="36"/>
      <c r="AT665" s="36"/>
      <c r="AU665" s="36"/>
      <c r="AV665" s="36"/>
      <c r="AW665" s="36"/>
    </row>
    <row r="666" spans="27:49">
      <c r="AA666" s="38"/>
      <c r="AB666" s="38"/>
      <c r="AP666" s="36"/>
      <c r="AQ666" s="36"/>
      <c r="AR666" s="36"/>
      <c r="AS666" s="36"/>
      <c r="AT666" s="36"/>
      <c r="AU666" s="36"/>
      <c r="AV666" s="36"/>
      <c r="AW666" s="36"/>
    </row>
    <row r="667" spans="27:49">
      <c r="AA667" s="38"/>
      <c r="AB667" s="38"/>
      <c r="AP667" s="36"/>
      <c r="AQ667" s="36"/>
      <c r="AR667" s="36"/>
      <c r="AS667" s="36"/>
      <c r="AT667" s="36"/>
      <c r="AU667" s="36"/>
      <c r="AV667" s="36"/>
      <c r="AW667" s="36"/>
    </row>
    <row r="668" spans="27:49">
      <c r="AA668" s="38"/>
      <c r="AB668" s="38"/>
      <c r="AP668" s="36"/>
      <c r="AQ668" s="36"/>
      <c r="AR668" s="36"/>
      <c r="AS668" s="36"/>
      <c r="AT668" s="36"/>
      <c r="AU668" s="36"/>
      <c r="AV668" s="36"/>
      <c r="AW668" s="36"/>
    </row>
    <row r="669" spans="27:49">
      <c r="AA669" s="38"/>
      <c r="AB669" s="38"/>
      <c r="AP669" s="36"/>
      <c r="AQ669" s="36"/>
      <c r="AR669" s="36"/>
      <c r="AS669" s="36"/>
      <c r="AT669" s="36"/>
      <c r="AU669" s="36"/>
      <c r="AV669" s="36"/>
      <c r="AW669" s="36"/>
    </row>
    <row r="670" spans="27:49">
      <c r="AA670" s="38"/>
      <c r="AB670" s="38"/>
      <c r="AP670" s="36"/>
      <c r="AQ670" s="36"/>
      <c r="AR670" s="36"/>
      <c r="AS670" s="36"/>
      <c r="AT670" s="36"/>
      <c r="AU670" s="36"/>
      <c r="AV670" s="36"/>
      <c r="AW670" s="36"/>
    </row>
    <row r="671" spans="27:49">
      <c r="AA671" s="38"/>
      <c r="AB671" s="38"/>
      <c r="AP671" s="36"/>
      <c r="AQ671" s="36"/>
      <c r="AR671" s="36"/>
      <c r="AS671" s="36"/>
      <c r="AT671" s="36"/>
      <c r="AU671" s="36"/>
      <c r="AV671" s="36"/>
      <c r="AW671" s="36"/>
    </row>
    <row r="672" spans="27:49">
      <c r="AA672" s="38"/>
      <c r="AB672" s="38"/>
      <c r="AP672" s="36"/>
      <c r="AQ672" s="36"/>
      <c r="AR672" s="36"/>
      <c r="AS672" s="36"/>
      <c r="AT672" s="36"/>
      <c r="AU672" s="36"/>
      <c r="AV672" s="36"/>
      <c r="AW672" s="36"/>
    </row>
    <row r="673" spans="27:49">
      <c r="AA673" s="38"/>
      <c r="AB673" s="38"/>
      <c r="AP673" s="36"/>
      <c r="AQ673" s="36"/>
      <c r="AR673" s="36"/>
      <c r="AS673" s="36"/>
      <c r="AT673" s="36"/>
      <c r="AU673" s="36"/>
      <c r="AV673" s="36"/>
      <c r="AW673" s="36"/>
    </row>
    <row r="674" spans="27:49">
      <c r="AA674" s="38"/>
      <c r="AB674" s="38"/>
      <c r="AP674" s="36"/>
      <c r="AQ674" s="36"/>
      <c r="AR674" s="36"/>
      <c r="AS674" s="36"/>
      <c r="AT674" s="36"/>
      <c r="AU674" s="36"/>
      <c r="AV674" s="36"/>
      <c r="AW674" s="36"/>
    </row>
    <row r="675" spans="27:49">
      <c r="AA675" s="38"/>
      <c r="AB675" s="38"/>
      <c r="AP675" s="36"/>
      <c r="AQ675" s="36"/>
      <c r="AR675" s="36"/>
      <c r="AS675" s="36"/>
      <c r="AT675" s="36"/>
      <c r="AU675" s="36"/>
      <c r="AV675" s="36"/>
      <c r="AW675" s="36"/>
    </row>
    <row r="676" spans="27:49">
      <c r="AA676" s="38"/>
      <c r="AB676" s="38"/>
      <c r="AP676" s="36"/>
      <c r="AQ676" s="36"/>
      <c r="AR676" s="36"/>
      <c r="AS676" s="36"/>
      <c r="AT676" s="36"/>
      <c r="AU676" s="36"/>
      <c r="AV676" s="36"/>
      <c r="AW676" s="36"/>
    </row>
    <row r="677" spans="27:49">
      <c r="AA677" s="38"/>
      <c r="AB677" s="38"/>
      <c r="AP677" s="36"/>
      <c r="AQ677" s="36"/>
      <c r="AR677" s="36"/>
      <c r="AS677" s="36"/>
      <c r="AT677" s="36"/>
      <c r="AU677" s="36"/>
      <c r="AV677" s="36"/>
      <c r="AW677" s="36"/>
    </row>
    <row r="678" spans="27:49">
      <c r="AA678" s="38"/>
      <c r="AB678" s="38"/>
      <c r="AP678" s="36"/>
      <c r="AQ678" s="36"/>
      <c r="AR678" s="36"/>
      <c r="AS678" s="36"/>
      <c r="AT678" s="36"/>
      <c r="AU678" s="36"/>
      <c r="AV678" s="36"/>
      <c r="AW678" s="36"/>
    </row>
    <row r="679" spans="27:49">
      <c r="AA679" s="38"/>
      <c r="AB679" s="38"/>
      <c r="AP679" s="36"/>
      <c r="AQ679" s="36"/>
      <c r="AR679" s="36"/>
      <c r="AS679" s="36"/>
      <c r="AT679" s="36"/>
      <c r="AU679" s="36"/>
      <c r="AV679" s="36"/>
      <c r="AW679" s="36"/>
    </row>
    <row r="680" spans="27:49">
      <c r="AA680" s="38"/>
      <c r="AB680" s="38"/>
      <c r="AP680" s="36"/>
      <c r="AQ680" s="36"/>
      <c r="AR680" s="36"/>
      <c r="AS680" s="36"/>
      <c r="AT680" s="36"/>
      <c r="AU680" s="36"/>
      <c r="AV680" s="36"/>
      <c r="AW680" s="36"/>
    </row>
    <row r="681" spans="27:49">
      <c r="AA681" s="38"/>
      <c r="AB681" s="38"/>
      <c r="AP681" s="36"/>
      <c r="AQ681" s="36"/>
      <c r="AR681" s="36"/>
      <c r="AS681" s="36"/>
      <c r="AT681" s="36"/>
      <c r="AU681" s="36"/>
      <c r="AV681" s="36"/>
      <c r="AW681" s="36"/>
    </row>
    <row r="682" spans="27:49">
      <c r="AA682" s="38"/>
      <c r="AB682" s="38"/>
      <c r="AP682" s="36"/>
      <c r="AQ682" s="36"/>
      <c r="AR682" s="36"/>
      <c r="AS682" s="36"/>
      <c r="AT682" s="36"/>
      <c r="AU682" s="36"/>
      <c r="AV682" s="36"/>
      <c r="AW682" s="36"/>
    </row>
    <row r="683" spans="27:49">
      <c r="AA683" s="38"/>
      <c r="AB683" s="38"/>
      <c r="AP683" s="36"/>
      <c r="AQ683" s="36"/>
      <c r="AR683" s="36"/>
      <c r="AS683" s="36"/>
      <c r="AT683" s="36"/>
      <c r="AU683" s="36"/>
      <c r="AV683" s="36"/>
      <c r="AW683" s="36"/>
    </row>
    <row r="684" spans="27:49">
      <c r="AA684" s="38"/>
      <c r="AB684" s="38"/>
      <c r="AP684" s="36"/>
      <c r="AQ684" s="36"/>
      <c r="AR684" s="36"/>
      <c r="AS684" s="36"/>
      <c r="AT684" s="36"/>
      <c r="AU684" s="36"/>
      <c r="AV684" s="36"/>
      <c r="AW684" s="36"/>
    </row>
    <row r="685" spans="27:49">
      <c r="AA685" s="38"/>
      <c r="AB685" s="38"/>
      <c r="AP685" s="36"/>
      <c r="AQ685" s="36"/>
      <c r="AR685" s="36"/>
      <c r="AS685" s="36"/>
      <c r="AT685" s="36"/>
      <c r="AU685" s="36"/>
      <c r="AV685" s="36"/>
      <c r="AW685" s="36"/>
    </row>
    <row r="686" spans="27:49">
      <c r="AA686" s="38"/>
      <c r="AB686" s="38"/>
      <c r="AP686" s="36"/>
      <c r="AQ686" s="36"/>
      <c r="AR686" s="36"/>
      <c r="AS686" s="36"/>
      <c r="AT686" s="36"/>
      <c r="AU686" s="36"/>
      <c r="AV686" s="36"/>
      <c r="AW686" s="36"/>
    </row>
    <row r="687" spans="27:49">
      <c r="AA687" s="38"/>
      <c r="AB687" s="38"/>
      <c r="AP687" s="36"/>
      <c r="AQ687" s="36"/>
      <c r="AR687" s="36"/>
      <c r="AS687" s="36"/>
      <c r="AT687" s="36"/>
      <c r="AU687" s="36"/>
      <c r="AV687" s="36"/>
      <c r="AW687" s="36"/>
    </row>
    <row r="688" spans="27:49">
      <c r="AA688" s="38"/>
      <c r="AB688" s="38"/>
      <c r="AP688" s="36"/>
      <c r="AQ688" s="36"/>
      <c r="AR688" s="36"/>
      <c r="AS688" s="36"/>
      <c r="AT688" s="36"/>
      <c r="AU688" s="36"/>
      <c r="AV688" s="36"/>
      <c r="AW688" s="36"/>
    </row>
    <row r="689" spans="27:49">
      <c r="AA689" s="38"/>
      <c r="AB689" s="38"/>
      <c r="AP689" s="36"/>
      <c r="AQ689" s="36"/>
      <c r="AR689" s="36"/>
      <c r="AS689" s="36"/>
      <c r="AT689" s="36"/>
      <c r="AU689" s="36"/>
      <c r="AV689" s="36"/>
      <c r="AW689" s="36"/>
    </row>
    <row r="690" spans="27:49">
      <c r="AA690" s="38"/>
      <c r="AB690" s="38"/>
      <c r="AP690" s="36"/>
      <c r="AQ690" s="36"/>
      <c r="AR690" s="36"/>
      <c r="AS690" s="36"/>
      <c r="AT690" s="36"/>
      <c r="AU690" s="36"/>
      <c r="AV690" s="36"/>
      <c r="AW690" s="36"/>
    </row>
    <row r="691" spans="27:49">
      <c r="AA691" s="38"/>
      <c r="AB691" s="38"/>
      <c r="AP691" s="36"/>
      <c r="AQ691" s="36"/>
      <c r="AR691" s="36"/>
      <c r="AS691" s="36"/>
      <c r="AT691" s="36"/>
      <c r="AU691" s="36"/>
      <c r="AV691" s="36"/>
      <c r="AW691" s="36"/>
    </row>
    <row r="692" spans="27:49">
      <c r="AA692" s="38"/>
      <c r="AB692" s="38"/>
      <c r="AP692" s="36"/>
      <c r="AQ692" s="36"/>
      <c r="AR692" s="36"/>
      <c r="AS692" s="36"/>
      <c r="AT692" s="36"/>
      <c r="AU692" s="36"/>
      <c r="AV692" s="36"/>
      <c r="AW692" s="36"/>
    </row>
    <row r="693" spans="27:49">
      <c r="AA693" s="38"/>
      <c r="AB693" s="38"/>
      <c r="AP693" s="36"/>
      <c r="AQ693" s="36"/>
      <c r="AR693" s="36"/>
      <c r="AS693" s="36"/>
      <c r="AT693" s="36"/>
      <c r="AU693" s="36"/>
      <c r="AV693" s="36"/>
      <c r="AW693" s="36"/>
    </row>
    <row r="694" spans="27:49">
      <c r="AA694" s="38"/>
      <c r="AB694" s="38"/>
      <c r="AP694" s="36"/>
      <c r="AQ694" s="36"/>
      <c r="AR694" s="36"/>
      <c r="AS694" s="36"/>
      <c r="AT694" s="36"/>
      <c r="AU694" s="36"/>
      <c r="AV694" s="36"/>
      <c r="AW694" s="36"/>
    </row>
    <row r="695" spans="27:49">
      <c r="AA695" s="38"/>
      <c r="AB695" s="38"/>
      <c r="AP695" s="36"/>
      <c r="AQ695" s="36"/>
      <c r="AR695" s="36"/>
      <c r="AS695" s="36"/>
      <c r="AT695" s="36"/>
      <c r="AU695" s="36"/>
      <c r="AV695" s="36"/>
      <c r="AW695" s="36"/>
    </row>
    <row r="696" spans="27:49">
      <c r="AA696" s="38"/>
      <c r="AB696" s="38"/>
      <c r="AP696" s="36"/>
      <c r="AQ696" s="36"/>
      <c r="AR696" s="36"/>
      <c r="AS696" s="36"/>
      <c r="AT696" s="36"/>
      <c r="AU696" s="36"/>
      <c r="AV696" s="36"/>
      <c r="AW696" s="36"/>
    </row>
    <row r="697" spans="27:49">
      <c r="AA697" s="38"/>
      <c r="AB697" s="38"/>
      <c r="AP697" s="36"/>
      <c r="AQ697" s="36"/>
      <c r="AR697" s="36"/>
      <c r="AS697" s="36"/>
      <c r="AT697" s="36"/>
      <c r="AU697" s="36"/>
      <c r="AV697" s="36"/>
      <c r="AW697" s="36"/>
    </row>
    <row r="698" spans="27:49">
      <c r="AA698" s="38"/>
      <c r="AB698" s="38"/>
      <c r="AP698" s="36"/>
      <c r="AQ698" s="36"/>
      <c r="AR698" s="36"/>
      <c r="AS698" s="36"/>
      <c r="AT698" s="36"/>
      <c r="AU698" s="36"/>
      <c r="AV698" s="36"/>
      <c r="AW698" s="36"/>
    </row>
    <row r="699" spans="27:49">
      <c r="AA699" s="38"/>
      <c r="AB699" s="38"/>
      <c r="AP699" s="36"/>
      <c r="AQ699" s="36"/>
      <c r="AR699" s="36"/>
      <c r="AS699" s="36"/>
      <c r="AT699" s="36"/>
      <c r="AU699" s="36"/>
      <c r="AV699" s="36"/>
      <c r="AW699" s="36"/>
    </row>
    <row r="700" spans="27:49">
      <c r="AA700" s="38"/>
      <c r="AB700" s="38"/>
      <c r="AP700" s="36"/>
      <c r="AQ700" s="36"/>
      <c r="AR700" s="36"/>
      <c r="AS700" s="36"/>
      <c r="AT700" s="36"/>
      <c r="AU700" s="36"/>
      <c r="AV700" s="36"/>
      <c r="AW700" s="36"/>
    </row>
    <row r="701" spans="27:49">
      <c r="AA701" s="38"/>
      <c r="AB701" s="38"/>
      <c r="AP701" s="36"/>
      <c r="AQ701" s="36"/>
      <c r="AR701" s="36"/>
      <c r="AS701" s="36"/>
      <c r="AT701" s="36"/>
      <c r="AU701" s="36"/>
      <c r="AV701" s="36"/>
      <c r="AW701" s="36"/>
    </row>
    <row r="702" spans="27:49">
      <c r="AA702" s="38"/>
      <c r="AB702" s="38"/>
      <c r="AP702" s="36"/>
      <c r="AQ702" s="36"/>
      <c r="AR702" s="36"/>
      <c r="AS702" s="36"/>
      <c r="AT702" s="36"/>
      <c r="AU702" s="36"/>
      <c r="AV702" s="36"/>
      <c r="AW702" s="36"/>
    </row>
    <row r="703" spans="27:49">
      <c r="AA703" s="38"/>
      <c r="AB703" s="38"/>
      <c r="AP703" s="36"/>
      <c r="AQ703" s="36"/>
      <c r="AR703" s="36"/>
      <c r="AS703" s="36"/>
      <c r="AT703" s="36"/>
      <c r="AU703" s="36"/>
      <c r="AV703" s="36"/>
      <c r="AW703" s="36"/>
    </row>
    <row r="704" spans="27:49">
      <c r="AA704" s="38"/>
      <c r="AB704" s="38"/>
      <c r="AP704" s="36"/>
      <c r="AQ704" s="36"/>
      <c r="AR704" s="36"/>
      <c r="AS704" s="36"/>
      <c r="AT704" s="36"/>
      <c r="AU704" s="36"/>
      <c r="AV704" s="36"/>
      <c r="AW704" s="36"/>
    </row>
    <row r="705" spans="27:49">
      <c r="AA705" s="38"/>
      <c r="AB705" s="38"/>
      <c r="AP705" s="36"/>
      <c r="AQ705" s="36"/>
      <c r="AR705" s="36"/>
      <c r="AS705" s="36"/>
      <c r="AT705" s="36"/>
      <c r="AU705" s="36"/>
      <c r="AV705" s="36"/>
      <c r="AW705" s="36"/>
    </row>
    <row r="706" spans="27:49">
      <c r="AA706" s="38"/>
      <c r="AB706" s="38"/>
      <c r="AP706" s="36"/>
      <c r="AQ706" s="36"/>
      <c r="AR706" s="36"/>
      <c r="AS706" s="36"/>
      <c r="AT706" s="36"/>
      <c r="AU706" s="36"/>
      <c r="AV706" s="36"/>
      <c r="AW706" s="36"/>
    </row>
    <row r="707" spans="27:49">
      <c r="AA707" s="38"/>
      <c r="AB707" s="38"/>
      <c r="AP707" s="36"/>
      <c r="AQ707" s="36"/>
      <c r="AR707" s="36"/>
      <c r="AS707" s="36"/>
      <c r="AT707" s="36"/>
      <c r="AU707" s="36"/>
      <c r="AV707" s="36"/>
      <c r="AW707" s="36"/>
    </row>
    <row r="708" spans="27:49">
      <c r="AA708" s="38"/>
      <c r="AB708" s="38"/>
      <c r="AP708" s="36"/>
      <c r="AQ708" s="36"/>
      <c r="AR708" s="36"/>
      <c r="AS708" s="36"/>
      <c r="AT708" s="36"/>
      <c r="AU708" s="36"/>
      <c r="AV708" s="36"/>
      <c r="AW708" s="36"/>
    </row>
    <row r="709" spans="27:49">
      <c r="AA709" s="38"/>
      <c r="AB709" s="38"/>
      <c r="AP709" s="36"/>
      <c r="AQ709" s="36"/>
      <c r="AR709" s="36"/>
      <c r="AS709" s="36"/>
      <c r="AT709" s="36"/>
      <c r="AU709" s="36"/>
      <c r="AV709" s="36"/>
      <c r="AW709" s="36"/>
    </row>
    <row r="710" spans="27:49">
      <c r="AA710" s="38"/>
      <c r="AB710" s="38"/>
      <c r="AP710" s="36"/>
      <c r="AQ710" s="36"/>
      <c r="AR710" s="36"/>
      <c r="AS710" s="36"/>
      <c r="AT710" s="36"/>
      <c r="AU710" s="36"/>
      <c r="AV710" s="36"/>
      <c r="AW710" s="36"/>
    </row>
    <row r="711" spans="27:49">
      <c r="AA711" s="38"/>
      <c r="AB711" s="38"/>
      <c r="AP711" s="36"/>
      <c r="AQ711" s="36"/>
      <c r="AR711" s="36"/>
      <c r="AS711" s="36"/>
      <c r="AT711" s="36"/>
      <c r="AU711" s="36"/>
      <c r="AV711" s="36"/>
      <c r="AW711" s="36"/>
    </row>
    <row r="712" spans="27:49">
      <c r="AA712" s="38"/>
      <c r="AB712" s="38"/>
      <c r="AP712" s="36"/>
      <c r="AQ712" s="36"/>
      <c r="AR712" s="36"/>
      <c r="AS712" s="36"/>
      <c r="AT712" s="36"/>
      <c r="AU712" s="36"/>
      <c r="AV712" s="36"/>
      <c r="AW712" s="36"/>
    </row>
    <row r="713" spans="27:49">
      <c r="AA713" s="38"/>
      <c r="AB713" s="38"/>
      <c r="AP713" s="36"/>
      <c r="AQ713" s="36"/>
      <c r="AR713" s="36"/>
      <c r="AS713" s="36"/>
      <c r="AT713" s="36"/>
      <c r="AU713" s="36"/>
      <c r="AV713" s="36"/>
      <c r="AW713" s="36"/>
    </row>
    <row r="714" spans="27:49">
      <c r="AA714" s="38"/>
      <c r="AB714" s="38"/>
      <c r="AP714" s="36"/>
      <c r="AQ714" s="36"/>
      <c r="AR714" s="36"/>
      <c r="AS714" s="36"/>
      <c r="AT714" s="36"/>
      <c r="AU714" s="36"/>
      <c r="AV714" s="36"/>
      <c r="AW714" s="36"/>
    </row>
    <row r="715" spans="27:49">
      <c r="AA715" s="38"/>
      <c r="AB715" s="38"/>
      <c r="AP715" s="36"/>
      <c r="AQ715" s="36"/>
      <c r="AR715" s="36"/>
      <c r="AS715" s="36"/>
      <c r="AT715" s="36"/>
      <c r="AU715" s="36"/>
      <c r="AV715" s="36"/>
      <c r="AW715" s="36"/>
    </row>
    <row r="716" spans="27:49">
      <c r="AA716" s="38"/>
      <c r="AB716" s="38"/>
      <c r="AP716" s="36"/>
      <c r="AQ716" s="36"/>
      <c r="AR716" s="36"/>
      <c r="AS716" s="36"/>
      <c r="AT716" s="36"/>
      <c r="AU716" s="36"/>
      <c r="AV716" s="36"/>
      <c r="AW716" s="36"/>
    </row>
    <row r="717" spans="27:49">
      <c r="AA717" s="38"/>
      <c r="AB717" s="38"/>
      <c r="AP717" s="36"/>
      <c r="AQ717" s="36"/>
      <c r="AR717" s="36"/>
      <c r="AS717" s="36"/>
      <c r="AT717" s="36"/>
      <c r="AU717" s="36"/>
      <c r="AV717" s="36"/>
      <c r="AW717" s="36"/>
    </row>
    <row r="718" spans="27:49">
      <c r="AA718" s="38"/>
      <c r="AB718" s="38"/>
      <c r="AP718" s="36"/>
      <c r="AQ718" s="36"/>
      <c r="AR718" s="36"/>
      <c r="AS718" s="36"/>
      <c r="AT718" s="36"/>
      <c r="AU718" s="36"/>
      <c r="AV718" s="36"/>
      <c r="AW718" s="36"/>
    </row>
    <row r="719" spans="27:49">
      <c r="AA719" s="38"/>
      <c r="AB719" s="38"/>
      <c r="AP719" s="36"/>
      <c r="AQ719" s="36"/>
      <c r="AR719" s="36"/>
      <c r="AS719" s="36"/>
      <c r="AT719" s="36"/>
      <c r="AU719" s="36"/>
      <c r="AV719" s="36"/>
      <c r="AW719" s="36"/>
    </row>
    <row r="720" spans="27:49">
      <c r="AA720" s="38"/>
      <c r="AB720" s="38"/>
      <c r="AP720" s="36"/>
      <c r="AQ720" s="36"/>
      <c r="AR720" s="36"/>
      <c r="AS720" s="36"/>
      <c r="AT720" s="36"/>
      <c r="AU720" s="36"/>
      <c r="AV720" s="36"/>
      <c r="AW720" s="36"/>
    </row>
    <row r="721" spans="27:49">
      <c r="AA721" s="38"/>
      <c r="AB721" s="38"/>
      <c r="AP721" s="36"/>
      <c r="AQ721" s="36"/>
      <c r="AR721" s="36"/>
      <c r="AS721" s="36"/>
      <c r="AT721" s="36"/>
      <c r="AU721" s="36"/>
      <c r="AV721" s="36"/>
      <c r="AW721" s="36"/>
    </row>
    <row r="722" spans="27:49">
      <c r="AA722" s="38"/>
      <c r="AB722" s="38"/>
      <c r="AP722" s="36"/>
      <c r="AQ722" s="36"/>
      <c r="AR722" s="36"/>
      <c r="AS722" s="36"/>
      <c r="AT722" s="36"/>
      <c r="AU722" s="36"/>
      <c r="AV722" s="36"/>
      <c r="AW722" s="36"/>
    </row>
    <row r="723" spans="27:49">
      <c r="AA723" s="38"/>
      <c r="AB723" s="38"/>
      <c r="AP723" s="36"/>
      <c r="AQ723" s="36"/>
      <c r="AR723" s="36"/>
      <c r="AS723" s="36"/>
      <c r="AT723" s="36"/>
      <c r="AU723" s="36"/>
      <c r="AV723" s="36"/>
      <c r="AW723" s="36"/>
    </row>
    <row r="724" spans="27:49">
      <c r="AA724" s="38"/>
      <c r="AB724" s="38"/>
      <c r="AP724" s="36"/>
      <c r="AQ724" s="36"/>
      <c r="AR724" s="36"/>
      <c r="AS724" s="36"/>
      <c r="AT724" s="36"/>
      <c r="AU724" s="36"/>
      <c r="AV724" s="36"/>
      <c r="AW724" s="36"/>
    </row>
    <row r="725" spans="27:49">
      <c r="AA725" s="38"/>
      <c r="AB725" s="38"/>
      <c r="AP725" s="36"/>
      <c r="AQ725" s="36"/>
      <c r="AR725" s="36"/>
      <c r="AS725" s="36"/>
      <c r="AT725" s="36"/>
      <c r="AU725" s="36"/>
      <c r="AV725" s="36"/>
      <c r="AW725" s="36"/>
    </row>
    <row r="726" spans="27:49">
      <c r="AA726" s="38"/>
      <c r="AB726" s="38"/>
      <c r="AP726" s="36"/>
      <c r="AQ726" s="36"/>
      <c r="AR726" s="36"/>
      <c r="AS726" s="36"/>
      <c r="AT726" s="36"/>
      <c r="AU726" s="36"/>
      <c r="AV726" s="36"/>
      <c r="AW726" s="36"/>
    </row>
    <row r="727" spans="27:49">
      <c r="AA727" s="38"/>
      <c r="AB727" s="38"/>
      <c r="AP727" s="36"/>
      <c r="AQ727" s="36"/>
      <c r="AR727" s="36"/>
      <c r="AS727" s="36"/>
      <c r="AT727" s="36"/>
      <c r="AU727" s="36"/>
      <c r="AV727" s="36"/>
      <c r="AW727" s="36"/>
    </row>
    <row r="728" spans="27:49">
      <c r="AA728" s="38"/>
      <c r="AB728" s="38"/>
      <c r="AP728" s="36"/>
      <c r="AQ728" s="36"/>
      <c r="AR728" s="36"/>
      <c r="AS728" s="36"/>
      <c r="AT728" s="36"/>
      <c r="AU728" s="36"/>
      <c r="AV728" s="36"/>
      <c r="AW728" s="36"/>
    </row>
    <row r="729" spans="27:49">
      <c r="AA729" s="38"/>
      <c r="AB729" s="38"/>
      <c r="AP729" s="36"/>
      <c r="AQ729" s="36"/>
      <c r="AR729" s="36"/>
      <c r="AS729" s="36"/>
      <c r="AT729" s="36"/>
      <c r="AU729" s="36"/>
      <c r="AV729" s="36"/>
      <c r="AW729" s="36"/>
    </row>
    <row r="730" spans="27:49">
      <c r="AA730" s="38"/>
      <c r="AB730" s="38"/>
      <c r="AP730" s="36"/>
      <c r="AQ730" s="36"/>
      <c r="AR730" s="36"/>
      <c r="AS730" s="36"/>
      <c r="AT730" s="36"/>
      <c r="AU730" s="36"/>
      <c r="AV730" s="36"/>
      <c r="AW730" s="36"/>
    </row>
    <row r="731" spans="27:49">
      <c r="AA731" s="38"/>
      <c r="AB731" s="38"/>
      <c r="AP731" s="36"/>
      <c r="AQ731" s="36"/>
      <c r="AR731" s="36"/>
      <c r="AS731" s="36"/>
      <c r="AT731" s="36"/>
      <c r="AU731" s="36"/>
      <c r="AV731" s="36"/>
      <c r="AW731" s="36"/>
    </row>
    <row r="732" spans="27:49">
      <c r="AA732" s="38"/>
      <c r="AB732" s="38"/>
      <c r="AP732" s="36"/>
      <c r="AQ732" s="36"/>
      <c r="AR732" s="36"/>
      <c r="AS732" s="36"/>
      <c r="AT732" s="36"/>
      <c r="AU732" s="36"/>
      <c r="AV732" s="36"/>
      <c r="AW732" s="36"/>
    </row>
    <row r="733" spans="27:49">
      <c r="AA733" s="38"/>
      <c r="AB733" s="38"/>
      <c r="AP733" s="36"/>
      <c r="AQ733" s="36"/>
      <c r="AR733" s="36"/>
      <c r="AS733" s="36"/>
      <c r="AT733" s="36"/>
      <c r="AU733" s="36"/>
      <c r="AV733" s="36"/>
      <c r="AW733" s="36"/>
    </row>
    <row r="734" spans="27:49">
      <c r="AA734" s="38"/>
      <c r="AB734" s="38"/>
      <c r="AP734" s="36"/>
      <c r="AQ734" s="36"/>
      <c r="AR734" s="36"/>
      <c r="AS734" s="36"/>
      <c r="AT734" s="36"/>
      <c r="AU734" s="36"/>
      <c r="AV734" s="36"/>
      <c r="AW734" s="36"/>
    </row>
    <row r="735" spans="27:49">
      <c r="AA735" s="38"/>
      <c r="AB735" s="38"/>
      <c r="AP735" s="36"/>
      <c r="AQ735" s="36"/>
      <c r="AR735" s="36"/>
      <c r="AS735" s="36"/>
      <c r="AT735" s="36"/>
      <c r="AU735" s="36"/>
      <c r="AV735" s="36"/>
      <c r="AW735" s="36"/>
    </row>
    <row r="736" spans="27:49">
      <c r="AA736" s="38"/>
      <c r="AB736" s="38"/>
      <c r="AP736" s="36"/>
      <c r="AQ736" s="36"/>
      <c r="AR736" s="36"/>
      <c r="AS736" s="36"/>
      <c r="AT736" s="36"/>
      <c r="AU736" s="36"/>
      <c r="AV736" s="36"/>
      <c r="AW736" s="36"/>
    </row>
    <row r="737" spans="27:49">
      <c r="AA737" s="38"/>
      <c r="AB737" s="38"/>
      <c r="AP737" s="36"/>
      <c r="AQ737" s="36"/>
      <c r="AR737" s="36"/>
      <c r="AS737" s="36"/>
      <c r="AT737" s="36"/>
      <c r="AU737" s="36"/>
      <c r="AV737" s="36"/>
      <c r="AW737" s="36"/>
    </row>
    <row r="738" spans="27:49">
      <c r="AA738" s="38"/>
      <c r="AB738" s="38"/>
      <c r="AP738" s="36"/>
      <c r="AQ738" s="36"/>
      <c r="AR738" s="36"/>
      <c r="AS738" s="36"/>
      <c r="AT738" s="36"/>
      <c r="AU738" s="36"/>
      <c r="AV738" s="36"/>
      <c r="AW738" s="36"/>
    </row>
    <row r="739" spans="27:49">
      <c r="AA739" s="38"/>
      <c r="AB739" s="38"/>
      <c r="AP739" s="36"/>
      <c r="AQ739" s="36"/>
      <c r="AR739" s="36"/>
      <c r="AS739" s="36"/>
      <c r="AT739" s="36"/>
      <c r="AU739" s="36"/>
      <c r="AV739" s="36"/>
      <c r="AW739" s="36"/>
    </row>
    <row r="740" spans="27:49">
      <c r="AA740" s="38"/>
      <c r="AB740" s="38"/>
      <c r="AP740" s="36"/>
      <c r="AQ740" s="36"/>
      <c r="AR740" s="36"/>
      <c r="AS740" s="36"/>
      <c r="AT740" s="36"/>
      <c r="AU740" s="36"/>
      <c r="AV740" s="36"/>
      <c r="AW740" s="36"/>
    </row>
    <row r="741" spans="27:49">
      <c r="AA741" s="38"/>
      <c r="AB741" s="38"/>
      <c r="AP741" s="36"/>
      <c r="AQ741" s="36"/>
      <c r="AR741" s="36"/>
      <c r="AS741" s="36"/>
      <c r="AT741" s="36"/>
      <c r="AU741" s="36"/>
      <c r="AV741" s="36"/>
      <c r="AW741" s="36"/>
    </row>
    <row r="742" spans="27:49">
      <c r="AA742" s="38"/>
      <c r="AB742" s="38"/>
      <c r="AP742" s="36"/>
      <c r="AQ742" s="36"/>
      <c r="AR742" s="36"/>
      <c r="AS742" s="36"/>
      <c r="AT742" s="36"/>
      <c r="AU742" s="36"/>
      <c r="AV742" s="36"/>
      <c r="AW742" s="36"/>
    </row>
    <row r="743" spans="27:49">
      <c r="AA743" s="38"/>
      <c r="AB743" s="38"/>
      <c r="AP743" s="36"/>
      <c r="AQ743" s="36"/>
      <c r="AR743" s="36"/>
      <c r="AS743" s="36"/>
      <c r="AT743" s="36"/>
      <c r="AU743" s="36"/>
      <c r="AV743" s="36"/>
      <c r="AW743" s="36"/>
    </row>
    <row r="744" spans="27:49">
      <c r="AA744" s="38"/>
      <c r="AB744" s="38"/>
      <c r="AP744" s="36"/>
      <c r="AQ744" s="36"/>
      <c r="AR744" s="36"/>
      <c r="AS744" s="36"/>
      <c r="AT744" s="36"/>
      <c r="AU744" s="36"/>
      <c r="AV744" s="36"/>
      <c r="AW744" s="36"/>
    </row>
    <row r="745" spans="27:49">
      <c r="AA745" s="38"/>
      <c r="AB745" s="38"/>
      <c r="AP745" s="36"/>
      <c r="AQ745" s="36"/>
      <c r="AR745" s="36"/>
      <c r="AS745" s="36"/>
      <c r="AT745" s="36"/>
      <c r="AU745" s="36"/>
      <c r="AV745" s="36"/>
      <c r="AW745" s="36"/>
    </row>
    <row r="746" spans="27:49">
      <c r="AA746" s="38"/>
      <c r="AB746" s="38"/>
      <c r="AP746" s="36"/>
      <c r="AQ746" s="36"/>
      <c r="AR746" s="36"/>
      <c r="AS746" s="36"/>
      <c r="AT746" s="36"/>
      <c r="AU746" s="36"/>
      <c r="AV746" s="36"/>
      <c r="AW746" s="36"/>
    </row>
    <row r="747" spans="27:49">
      <c r="AA747" s="38"/>
      <c r="AB747" s="38"/>
      <c r="AP747" s="36"/>
      <c r="AQ747" s="36"/>
      <c r="AR747" s="36"/>
      <c r="AS747" s="36"/>
      <c r="AT747" s="36"/>
      <c r="AU747" s="36"/>
      <c r="AV747" s="36"/>
      <c r="AW747" s="36"/>
    </row>
    <row r="748" spans="27:49">
      <c r="AA748" s="38"/>
      <c r="AB748" s="38"/>
      <c r="AP748" s="36"/>
      <c r="AQ748" s="36"/>
      <c r="AR748" s="36"/>
      <c r="AS748" s="36"/>
      <c r="AT748" s="36"/>
      <c r="AU748" s="36"/>
      <c r="AV748" s="36"/>
      <c r="AW748" s="36"/>
    </row>
    <row r="749" spans="27:49">
      <c r="AA749" s="38"/>
      <c r="AB749" s="38"/>
      <c r="AP749" s="36"/>
      <c r="AQ749" s="36"/>
      <c r="AR749" s="36"/>
      <c r="AS749" s="36"/>
      <c r="AT749" s="36"/>
      <c r="AU749" s="36"/>
      <c r="AV749" s="36"/>
      <c r="AW749" s="36"/>
    </row>
    <row r="750" spans="27:49">
      <c r="AA750" s="38"/>
      <c r="AB750" s="38"/>
      <c r="AP750" s="36"/>
      <c r="AQ750" s="36"/>
      <c r="AR750" s="36"/>
      <c r="AS750" s="36"/>
      <c r="AT750" s="36"/>
      <c r="AU750" s="36"/>
      <c r="AV750" s="36"/>
      <c r="AW750" s="36"/>
    </row>
    <row r="751" spans="27:49">
      <c r="AA751" s="38"/>
      <c r="AB751" s="38"/>
      <c r="AP751" s="36"/>
      <c r="AQ751" s="36"/>
      <c r="AR751" s="36"/>
      <c r="AS751" s="36"/>
      <c r="AT751" s="36"/>
      <c r="AU751" s="36"/>
      <c r="AV751" s="36"/>
      <c r="AW751" s="36"/>
    </row>
    <row r="752" spans="27:49">
      <c r="AA752" s="38"/>
      <c r="AB752" s="38"/>
      <c r="AP752" s="36"/>
      <c r="AQ752" s="36"/>
      <c r="AR752" s="36"/>
      <c r="AS752" s="36"/>
      <c r="AT752" s="36"/>
      <c r="AU752" s="36"/>
      <c r="AV752" s="36"/>
      <c r="AW752" s="36"/>
    </row>
    <row r="753" spans="27:49">
      <c r="AA753" s="38"/>
      <c r="AB753" s="38"/>
      <c r="AP753" s="36"/>
      <c r="AQ753" s="36"/>
      <c r="AR753" s="36"/>
      <c r="AS753" s="36"/>
      <c r="AT753" s="36"/>
      <c r="AU753" s="36"/>
      <c r="AV753" s="36"/>
      <c r="AW753" s="36"/>
    </row>
    <row r="754" spans="27:49">
      <c r="AA754" s="38"/>
      <c r="AB754" s="38"/>
      <c r="AP754" s="36"/>
      <c r="AQ754" s="36"/>
      <c r="AR754" s="36"/>
      <c r="AS754" s="36"/>
      <c r="AT754" s="36"/>
      <c r="AU754" s="36"/>
      <c r="AV754" s="36"/>
      <c r="AW754" s="36"/>
    </row>
    <row r="755" spans="27:49">
      <c r="AA755" s="38"/>
      <c r="AB755" s="38"/>
      <c r="AP755" s="36"/>
      <c r="AQ755" s="36"/>
      <c r="AR755" s="36"/>
      <c r="AS755" s="36"/>
      <c r="AT755" s="36"/>
      <c r="AU755" s="36"/>
      <c r="AV755" s="36"/>
      <c r="AW755" s="36"/>
    </row>
    <row r="756" spans="27:49">
      <c r="AA756" s="38"/>
      <c r="AB756" s="38"/>
      <c r="AP756" s="36"/>
      <c r="AQ756" s="36"/>
      <c r="AR756" s="36"/>
      <c r="AS756" s="36"/>
      <c r="AT756" s="36"/>
      <c r="AU756" s="36"/>
      <c r="AV756" s="36"/>
      <c r="AW756" s="36"/>
    </row>
    <row r="757" spans="27:49">
      <c r="AA757" s="38"/>
      <c r="AB757" s="38"/>
      <c r="AP757" s="36"/>
      <c r="AQ757" s="36"/>
      <c r="AR757" s="36"/>
      <c r="AS757" s="36"/>
      <c r="AT757" s="36"/>
      <c r="AU757" s="36"/>
      <c r="AV757" s="36"/>
      <c r="AW757" s="36"/>
    </row>
    <row r="758" spans="27:49">
      <c r="AA758" s="38"/>
      <c r="AB758" s="38"/>
      <c r="AP758" s="36"/>
      <c r="AQ758" s="36"/>
      <c r="AR758" s="36"/>
      <c r="AS758" s="36"/>
      <c r="AT758" s="36"/>
      <c r="AU758" s="36"/>
      <c r="AV758" s="36"/>
      <c r="AW758" s="36"/>
    </row>
    <row r="759" spans="27:49">
      <c r="AA759" s="38"/>
      <c r="AB759" s="38"/>
      <c r="AP759" s="36"/>
      <c r="AQ759" s="36"/>
      <c r="AR759" s="36"/>
      <c r="AS759" s="36"/>
      <c r="AT759" s="36"/>
      <c r="AU759" s="36"/>
      <c r="AV759" s="36"/>
      <c r="AW759" s="36"/>
    </row>
    <row r="760" spans="27:49">
      <c r="AA760" s="38"/>
      <c r="AB760" s="38"/>
      <c r="AP760" s="36"/>
      <c r="AQ760" s="36"/>
      <c r="AR760" s="36"/>
      <c r="AS760" s="36"/>
      <c r="AT760" s="36"/>
      <c r="AU760" s="36"/>
      <c r="AV760" s="36"/>
      <c r="AW760" s="36"/>
    </row>
    <row r="761" spans="27:49">
      <c r="AA761" s="38"/>
      <c r="AB761" s="38"/>
      <c r="AP761" s="36"/>
      <c r="AQ761" s="36"/>
      <c r="AR761" s="36"/>
      <c r="AS761" s="36"/>
      <c r="AT761" s="36"/>
      <c r="AU761" s="36"/>
      <c r="AV761" s="36"/>
      <c r="AW761" s="36"/>
    </row>
    <row r="762" spans="27:49">
      <c r="AA762" s="38"/>
      <c r="AB762" s="38"/>
      <c r="AP762" s="36"/>
      <c r="AQ762" s="36"/>
      <c r="AR762" s="36"/>
      <c r="AS762" s="36"/>
      <c r="AT762" s="36"/>
      <c r="AU762" s="36"/>
      <c r="AV762" s="36"/>
      <c r="AW762" s="36"/>
    </row>
    <row r="763" spans="27:49">
      <c r="AA763" s="38"/>
      <c r="AB763" s="38"/>
      <c r="AP763" s="36"/>
      <c r="AQ763" s="36"/>
      <c r="AR763" s="36"/>
      <c r="AS763" s="36"/>
      <c r="AT763" s="36"/>
      <c r="AU763" s="36"/>
      <c r="AV763" s="36"/>
      <c r="AW763" s="36"/>
    </row>
    <row r="764" spans="27:49">
      <c r="AA764" s="38"/>
      <c r="AB764" s="38"/>
      <c r="AP764" s="36"/>
      <c r="AQ764" s="36"/>
      <c r="AR764" s="36"/>
      <c r="AS764" s="36"/>
      <c r="AT764" s="36"/>
      <c r="AU764" s="36"/>
      <c r="AV764" s="36"/>
      <c r="AW764" s="36"/>
    </row>
    <row r="765" spans="27:49">
      <c r="AA765" s="38"/>
      <c r="AB765" s="38"/>
      <c r="AP765" s="36"/>
      <c r="AQ765" s="36"/>
      <c r="AR765" s="36"/>
      <c r="AS765" s="36"/>
      <c r="AT765" s="36"/>
      <c r="AU765" s="36"/>
      <c r="AV765" s="36"/>
      <c r="AW765" s="36"/>
    </row>
    <row r="766" spans="27:49">
      <c r="AA766" s="38"/>
      <c r="AB766" s="38"/>
      <c r="AP766" s="36"/>
      <c r="AQ766" s="36"/>
      <c r="AR766" s="36"/>
      <c r="AS766" s="36"/>
      <c r="AT766" s="36"/>
      <c r="AU766" s="36"/>
      <c r="AV766" s="36"/>
      <c r="AW766" s="36"/>
    </row>
    <row r="767" spans="27:49">
      <c r="AA767" s="38"/>
      <c r="AB767" s="38"/>
      <c r="AP767" s="36"/>
      <c r="AQ767" s="36"/>
      <c r="AR767" s="36"/>
      <c r="AS767" s="36"/>
      <c r="AT767" s="36"/>
      <c r="AU767" s="36"/>
      <c r="AV767" s="36"/>
      <c r="AW767" s="36"/>
    </row>
    <row r="768" spans="27:49">
      <c r="AA768" s="38"/>
      <c r="AB768" s="38"/>
      <c r="AP768" s="36"/>
      <c r="AQ768" s="36"/>
      <c r="AR768" s="36"/>
      <c r="AS768" s="36"/>
      <c r="AT768" s="36"/>
      <c r="AU768" s="36"/>
      <c r="AV768" s="36"/>
      <c r="AW768" s="36"/>
    </row>
    <row r="769" spans="27:49">
      <c r="AA769" s="38"/>
      <c r="AB769" s="38"/>
      <c r="AP769" s="36"/>
      <c r="AQ769" s="36"/>
      <c r="AR769" s="36"/>
      <c r="AS769" s="36"/>
      <c r="AT769" s="36"/>
      <c r="AU769" s="36"/>
      <c r="AV769" s="36"/>
      <c r="AW769" s="36"/>
    </row>
    <row r="770" spans="27:49">
      <c r="AA770" s="38"/>
      <c r="AB770" s="38"/>
      <c r="AP770" s="36"/>
      <c r="AQ770" s="36"/>
      <c r="AR770" s="36"/>
      <c r="AS770" s="36"/>
      <c r="AT770" s="36"/>
      <c r="AU770" s="36"/>
      <c r="AV770" s="36"/>
      <c r="AW770" s="36"/>
    </row>
    <row r="771" spans="27:49">
      <c r="AA771" s="38"/>
      <c r="AB771" s="38"/>
      <c r="AP771" s="36"/>
      <c r="AQ771" s="36"/>
      <c r="AR771" s="36"/>
      <c r="AS771" s="36"/>
      <c r="AT771" s="36"/>
      <c r="AU771" s="36"/>
      <c r="AV771" s="36"/>
      <c r="AW771" s="36"/>
    </row>
    <row r="772" spans="27:49">
      <c r="AA772" s="38"/>
      <c r="AB772" s="38"/>
      <c r="AP772" s="36"/>
      <c r="AQ772" s="36"/>
      <c r="AR772" s="36"/>
      <c r="AS772" s="36"/>
      <c r="AT772" s="36"/>
      <c r="AU772" s="36"/>
      <c r="AV772" s="36"/>
      <c r="AW772" s="36"/>
    </row>
    <row r="773" spans="27:49">
      <c r="AA773" s="38"/>
      <c r="AB773" s="38"/>
      <c r="AP773" s="36"/>
      <c r="AQ773" s="36"/>
      <c r="AR773" s="36"/>
      <c r="AS773" s="36"/>
      <c r="AT773" s="36"/>
      <c r="AU773" s="36"/>
      <c r="AV773" s="36"/>
      <c r="AW773" s="36"/>
    </row>
    <row r="774" spans="27:49">
      <c r="AA774" s="38"/>
      <c r="AB774" s="38"/>
      <c r="AP774" s="36"/>
      <c r="AQ774" s="36"/>
      <c r="AR774" s="36"/>
      <c r="AS774" s="36"/>
      <c r="AT774" s="36"/>
      <c r="AU774" s="36"/>
      <c r="AV774" s="36"/>
      <c r="AW774" s="36"/>
    </row>
    <row r="775" spans="27:49">
      <c r="AA775" s="38"/>
      <c r="AB775" s="38"/>
      <c r="AP775" s="36"/>
      <c r="AQ775" s="36"/>
      <c r="AR775" s="36"/>
      <c r="AS775" s="36"/>
      <c r="AT775" s="36"/>
      <c r="AU775" s="36"/>
      <c r="AV775" s="36"/>
      <c r="AW775" s="36"/>
    </row>
    <row r="776" spans="27:49">
      <c r="AA776" s="38"/>
      <c r="AB776" s="38"/>
      <c r="AP776" s="36"/>
      <c r="AQ776" s="36"/>
      <c r="AR776" s="36"/>
      <c r="AS776" s="36"/>
      <c r="AT776" s="36"/>
      <c r="AU776" s="36"/>
      <c r="AV776" s="36"/>
      <c r="AW776" s="36"/>
    </row>
    <row r="777" spans="27:49">
      <c r="AA777" s="38"/>
      <c r="AB777" s="38"/>
      <c r="AP777" s="36"/>
      <c r="AQ777" s="36"/>
      <c r="AR777" s="36"/>
      <c r="AS777" s="36"/>
      <c r="AT777" s="36"/>
      <c r="AU777" s="36"/>
      <c r="AV777" s="36"/>
      <c r="AW777" s="36"/>
    </row>
    <row r="778" spans="27:49">
      <c r="AA778" s="38"/>
      <c r="AB778" s="38"/>
      <c r="AP778" s="36"/>
      <c r="AQ778" s="36"/>
      <c r="AR778" s="36"/>
      <c r="AS778" s="36"/>
      <c r="AT778" s="36"/>
      <c r="AU778" s="36"/>
      <c r="AV778" s="36"/>
      <c r="AW778" s="36"/>
    </row>
    <row r="779" spans="27:49">
      <c r="AA779" s="38"/>
      <c r="AB779" s="38"/>
      <c r="AP779" s="36"/>
      <c r="AQ779" s="36"/>
      <c r="AR779" s="36"/>
      <c r="AS779" s="36"/>
      <c r="AT779" s="36"/>
      <c r="AU779" s="36"/>
      <c r="AV779" s="36"/>
      <c r="AW779" s="36"/>
    </row>
    <row r="780" spans="27:49">
      <c r="AA780" s="38"/>
      <c r="AB780" s="38"/>
      <c r="AP780" s="36"/>
      <c r="AQ780" s="36"/>
      <c r="AR780" s="36"/>
      <c r="AS780" s="36"/>
      <c r="AT780" s="36"/>
      <c r="AU780" s="36"/>
      <c r="AV780" s="36"/>
      <c r="AW780" s="36"/>
    </row>
    <row r="781" spans="27:49">
      <c r="AA781" s="38"/>
      <c r="AB781" s="38"/>
      <c r="AP781" s="36"/>
      <c r="AQ781" s="36"/>
      <c r="AR781" s="36"/>
      <c r="AS781" s="36"/>
      <c r="AT781" s="36"/>
      <c r="AU781" s="36"/>
      <c r="AV781" s="36"/>
      <c r="AW781" s="36"/>
    </row>
    <row r="782" spans="27:49">
      <c r="AA782" s="38"/>
      <c r="AB782" s="38"/>
      <c r="AP782" s="36"/>
      <c r="AQ782" s="36"/>
      <c r="AR782" s="36"/>
      <c r="AS782" s="36"/>
      <c r="AT782" s="36"/>
      <c r="AU782" s="36"/>
      <c r="AV782" s="36"/>
      <c r="AW782" s="36"/>
    </row>
    <row r="783" spans="27:49">
      <c r="AA783" s="38"/>
      <c r="AB783" s="38"/>
      <c r="AP783" s="36"/>
      <c r="AQ783" s="36"/>
      <c r="AR783" s="36"/>
      <c r="AS783" s="36"/>
      <c r="AT783" s="36"/>
      <c r="AU783" s="36"/>
      <c r="AV783" s="36"/>
      <c r="AW783" s="36"/>
    </row>
    <row r="784" spans="27:49">
      <c r="AA784" s="38"/>
      <c r="AB784" s="38"/>
      <c r="AP784" s="36"/>
      <c r="AQ784" s="36"/>
      <c r="AR784" s="36"/>
      <c r="AS784" s="36"/>
      <c r="AT784" s="36"/>
      <c r="AU784" s="36"/>
      <c r="AV784" s="36"/>
      <c r="AW784" s="36"/>
    </row>
    <row r="785" spans="27:49">
      <c r="AA785" s="38"/>
      <c r="AB785" s="38"/>
      <c r="AP785" s="36"/>
      <c r="AQ785" s="36"/>
      <c r="AR785" s="36"/>
      <c r="AS785" s="36"/>
      <c r="AT785" s="36"/>
      <c r="AU785" s="36"/>
      <c r="AV785" s="36"/>
      <c r="AW785" s="36"/>
    </row>
    <row r="786" spans="27:49">
      <c r="AA786" s="38"/>
      <c r="AB786" s="38"/>
      <c r="AP786" s="36"/>
      <c r="AQ786" s="36"/>
      <c r="AR786" s="36"/>
      <c r="AS786" s="36"/>
      <c r="AT786" s="36"/>
      <c r="AU786" s="36"/>
      <c r="AV786" s="36"/>
      <c r="AW786" s="36"/>
    </row>
    <row r="787" spans="27:49">
      <c r="AA787" s="38"/>
      <c r="AB787" s="38"/>
      <c r="AP787" s="36"/>
      <c r="AQ787" s="36"/>
      <c r="AR787" s="36"/>
      <c r="AS787" s="36"/>
      <c r="AT787" s="36"/>
      <c r="AU787" s="36"/>
      <c r="AV787" s="36"/>
      <c r="AW787" s="36"/>
    </row>
    <row r="788" spans="27:49">
      <c r="AA788" s="38"/>
      <c r="AB788" s="38"/>
      <c r="AP788" s="36"/>
      <c r="AQ788" s="36"/>
      <c r="AR788" s="36"/>
      <c r="AS788" s="36"/>
      <c r="AT788" s="36"/>
      <c r="AU788" s="36"/>
      <c r="AV788" s="36"/>
      <c r="AW788" s="36"/>
    </row>
    <row r="789" spans="27:49">
      <c r="AA789" s="38"/>
      <c r="AB789" s="38"/>
      <c r="AP789" s="36"/>
      <c r="AQ789" s="36"/>
      <c r="AR789" s="36"/>
      <c r="AS789" s="36"/>
      <c r="AT789" s="36"/>
      <c r="AU789" s="36"/>
      <c r="AV789" s="36"/>
      <c r="AW789" s="36"/>
    </row>
    <row r="790" spans="27:49">
      <c r="AA790" s="38"/>
      <c r="AB790" s="38"/>
      <c r="AP790" s="36"/>
      <c r="AQ790" s="36"/>
      <c r="AR790" s="36"/>
      <c r="AS790" s="36"/>
      <c r="AT790" s="36"/>
      <c r="AU790" s="36"/>
      <c r="AV790" s="36"/>
      <c r="AW790" s="36"/>
    </row>
    <row r="791" spans="27:49">
      <c r="AA791" s="38"/>
      <c r="AB791" s="38"/>
      <c r="AP791" s="36"/>
      <c r="AQ791" s="36"/>
      <c r="AR791" s="36"/>
      <c r="AS791" s="36"/>
      <c r="AT791" s="36"/>
      <c r="AU791" s="36"/>
      <c r="AV791" s="36"/>
      <c r="AW791" s="36"/>
    </row>
    <row r="792" spans="27:49">
      <c r="AA792" s="38"/>
      <c r="AB792" s="38"/>
      <c r="AP792" s="36"/>
      <c r="AQ792" s="36"/>
      <c r="AR792" s="36"/>
      <c r="AS792" s="36"/>
      <c r="AT792" s="36"/>
      <c r="AU792" s="36"/>
      <c r="AV792" s="36"/>
      <c r="AW792" s="36"/>
    </row>
    <row r="793" spans="27:49">
      <c r="AA793" s="38"/>
      <c r="AB793" s="38"/>
      <c r="AP793" s="36"/>
      <c r="AQ793" s="36"/>
      <c r="AR793" s="36"/>
      <c r="AS793" s="36"/>
      <c r="AT793" s="36"/>
      <c r="AU793" s="36"/>
      <c r="AV793" s="36"/>
      <c r="AW793" s="36"/>
    </row>
    <row r="794" spans="27:49">
      <c r="AA794" s="38"/>
      <c r="AB794" s="38"/>
      <c r="AP794" s="36"/>
      <c r="AQ794" s="36"/>
      <c r="AR794" s="36"/>
      <c r="AS794" s="36"/>
      <c r="AT794" s="36"/>
      <c r="AU794" s="36"/>
      <c r="AV794" s="36"/>
      <c r="AW794" s="36"/>
    </row>
    <row r="795" spans="27:49">
      <c r="AA795" s="38"/>
      <c r="AB795" s="38"/>
      <c r="AP795" s="36"/>
      <c r="AQ795" s="36"/>
      <c r="AR795" s="36"/>
      <c r="AS795" s="36"/>
      <c r="AT795" s="36"/>
      <c r="AU795" s="36"/>
      <c r="AV795" s="36"/>
      <c r="AW795" s="36"/>
    </row>
    <row r="796" spans="27:49">
      <c r="AA796" s="38"/>
      <c r="AB796" s="38"/>
      <c r="AP796" s="36"/>
      <c r="AQ796" s="36"/>
      <c r="AR796" s="36"/>
      <c r="AS796" s="36"/>
      <c r="AT796" s="36"/>
      <c r="AU796" s="36"/>
      <c r="AV796" s="36"/>
      <c r="AW796" s="36"/>
    </row>
    <row r="797" spans="27:49">
      <c r="AA797" s="38"/>
      <c r="AB797" s="38"/>
      <c r="AP797" s="36"/>
      <c r="AQ797" s="36"/>
      <c r="AR797" s="36"/>
      <c r="AS797" s="36"/>
      <c r="AT797" s="36"/>
      <c r="AU797" s="36"/>
      <c r="AV797" s="36"/>
      <c r="AW797" s="36"/>
    </row>
    <row r="798" spans="27:49">
      <c r="AA798" s="38"/>
      <c r="AB798" s="38"/>
      <c r="AP798" s="36"/>
      <c r="AQ798" s="36"/>
      <c r="AR798" s="36"/>
      <c r="AS798" s="36"/>
      <c r="AT798" s="36"/>
      <c r="AU798" s="36"/>
      <c r="AV798" s="36"/>
      <c r="AW798" s="36"/>
    </row>
    <row r="799" spans="27:49">
      <c r="AA799" s="38"/>
      <c r="AB799" s="38"/>
      <c r="AP799" s="36"/>
      <c r="AQ799" s="36"/>
      <c r="AR799" s="36"/>
      <c r="AS799" s="36"/>
      <c r="AT799" s="36"/>
      <c r="AU799" s="36"/>
      <c r="AV799" s="36"/>
      <c r="AW799" s="36"/>
    </row>
    <row r="800" spans="27:49">
      <c r="AA800" s="38"/>
      <c r="AB800" s="38"/>
      <c r="AP800" s="36"/>
      <c r="AQ800" s="36"/>
      <c r="AR800" s="36"/>
      <c r="AS800" s="36"/>
      <c r="AT800" s="36"/>
      <c r="AU800" s="36"/>
      <c r="AV800" s="36"/>
      <c r="AW800" s="36"/>
    </row>
    <row r="801" spans="27:49">
      <c r="AA801" s="38"/>
      <c r="AB801" s="38"/>
      <c r="AP801" s="36"/>
      <c r="AQ801" s="36"/>
      <c r="AR801" s="36"/>
      <c r="AS801" s="36"/>
      <c r="AT801" s="36"/>
      <c r="AU801" s="36"/>
      <c r="AV801" s="36"/>
      <c r="AW801" s="36"/>
    </row>
    <row r="802" spans="27:49">
      <c r="AA802" s="38"/>
      <c r="AB802" s="38"/>
      <c r="AP802" s="36"/>
      <c r="AQ802" s="36"/>
      <c r="AR802" s="36"/>
      <c r="AS802" s="36"/>
      <c r="AT802" s="36"/>
      <c r="AU802" s="36"/>
      <c r="AV802" s="36"/>
      <c r="AW802" s="36"/>
    </row>
    <row r="803" spans="27:49">
      <c r="AA803" s="38"/>
      <c r="AB803" s="38"/>
      <c r="AP803" s="36"/>
      <c r="AQ803" s="36"/>
      <c r="AR803" s="36"/>
      <c r="AS803" s="36"/>
      <c r="AT803" s="36"/>
      <c r="AU803" s="36"/>
      <c r="AV803" s="36"/>
      <c r="AW803" s="36"/>
    </row>
    <row r="804" spans="27:49">
      <c r="AA804" s="38"/>
      <c r="AB804" s="38"/>
      <c r="AP804" s="36"/>
      <c r="AQ804" s="36"/>
      <c r="AR804" s="36"/>
      <c r="AS804" s="36"/>
      <c r="AT804" s="36"/>
      <c r="AU804" s="36"/>
      <c r="AV804" s="36"/>
      <c r="AW804" s="36"/>
    </row>
    <row r="805" spans="27:49">
      <c r="AA805" s="38"/>
      <c r="AB805" s="38"/>
      <c r="AP805" s="36"/>
      <c r="AQ805" s="36"/>
      <c r="AR805" s="36"/>
      <c r="AS805" s="36"/>
      <c r="AT805" s="36"/>
      <c r="AU805" s="36"/>
      <c r="AV805" s="36"/>
      <c r="AW805" s="36"/>
    </row>
    <row r="806" spans="27:49">
      <c r="AA806" s="38"/>
      <c r="AB806" s="38"/>
      <c r="AP806" s="36"/>
      <c r="AQ806" s="36"/>
      <c r="AR806" s="36"/>
      <c r="AS806" s="36"/>
      <c r="AT806" s="36"/>
      <c r="AU806" s="36"/>
      <c r="AV806" s="36"/>
      <c r="AW806" s="36"/>
    </row>
    <row r="807" spans="27:49">
      <c r="AA807" s="38"/>
      <c r="AB807" s="38"/>
      <c r="AP807" s="36"/>
      <c r="AQ807" s="36"/>
      <c r="AR807" s="36"/>
      <c r="AS807" s="36"/>
      <c r="AT807" s="36"/>
      <c r="AU807" s="36"/>
      <c r="AV807" s="36"/>
      <c r="AW807" s="36"/>
    </row>
    <row r="808" spans="27:49">
      <c r="AA808" s="38"/>
      <c r="AB808" s="38"/>
      <c r="AP808" s="36"/>
      <c r="AQ808" s="36"/>
      <c r="AR808" s="36"/>
      <c r="AS808" s="36"/>
      <c r="AT808" s="36"/>
      <c r="AU808" s="36"/>
      <c r="AV808" s="36"/>
      <c r="AW808" s="36"/>
    </row>
    <row r="809" spans="27:49">
      <c r="AA809" s="38"/>
      <c r="AB809" s="38"/>
      <c r="AP809" s="36"/>
      <c r="AQ809" s="36"/>
      <c r="AR809" s="36"/>
      <c r="AS809" s="36"/>
      <c r="AT809" s="36"/>
      <c r="AU809" s="36"/>
      <c r="AV809" s="36"/>
      <c r="AW809" s="36"/>
    </row>
    <row r="810" spans="27:49">
      <c r="AA810" s="38"/>
      <c r="AB810" s="38"/>
      <c r="AP810" s="36"/>
      <c r="AQ810" s="36"/>
      <c r="AR810" s="36"/>
      <c r="AS810" s="36"/>
      <c r="AT810" s="36"/>
      <c r="AU810" s="36"/>
      <c r="AV810" s="36"/>
      <c r="AW810" s="36"/>
    </row>
    <row r="811" spans="27:49">
      <c r="AA811" s="38"/>
      <c r="AB811" s="38"/>
      <c r="AP811" s="36"/>
      <c r="AQ811" s="36"/>
      <c r="AR811" s="36"/>
      <c r="AS811" s="36"/>
      <c r="AT811" s="36"/>
      <c r="AU811" s="36"/>
      <c r="AV811" s="36"/>
      <c r="AW811" s="36"/>
    </row>
    <row r="812" spans="27:49">
      <c r="AA812" s="38"/>
      <c r="AB812" s="38"/>
      <c r="AP812" s="36"/>
      <c r="AQ812" s="36"/>
      <c r="AR812" s="36"/>
      <c r="AS812" s="36"/>
      <c r="AT812" s="36"/>
      <c r="AU812" s="36"/>
      <c r="AV812" s="36"/>
      <c r="AW812" s="36"/>
    </row>
    <row r="813" spans="27:49">
      <c r="AA813" s="38"/>
      <c r="AB813" s="38"/>
      <c r="AP813" s="36"/>
      <c r="AQ813" s="36"/>
      <c r="AR813" s="36"/>
      <c r="AS813" s="36"/>
      <c r="AT813" s="36"/>
      <c r="AU813" s="36"/>
      <c r="AV813" s="36"/>
      <c r="AW813" s="36"/>
    </row>
    <row r="814" spans="27:49">
      <c r="AA814" s="38"/>
      <c r="AB814" s="38"/>
      <c r="AP814" s="36"/>
      <c r="AQ814" s="36"/>
      <c r="AR814" s="36"/>
      <c r="AS814" s="36"/>
      <c r="AT814" s="36"/>
      <c r="AU814" s="36"/>
      <c r="AV814" s="36"/>
      <c r="AW814" s="36"/>
    </row>
    <row r="815" spans="27:49">
      <c r="AA815" s="38"/>
      <c r="AB815" s="38"/>
      <c r="AP815" s="36"/>
      <c r="AQ815" s="36"/>
      <c r="AR815" s="36"/>
      <c r="AS815" s="36"/>
      <c r="AT815" s="36"/>
      <c r="AU815" s="36"/>
      <c r="AV815" s="36"/>
      <c r="AW815" s="36"/>
    </row>
    <row r="816" spans="27:49">
      <c r="AA816" s="38"/>
      <c r="AB816" s="38"/>
      <c r="AP816" s="36"/>
      <c r="AQ816" s="36"/>
      <c r="AR816" s="36"/>
      <c r="AS816" s="36"/>
      <c r="AT816" s="36"/>
      <c r="AU816" s="36"/>
      <c r="AV816" s="36"/>
      <c r="AW816" s="36"/>
    </row>
    <row r="817" spans="27:49">
      <c r="AA817" s="38"/>
      <c r="AB817" s="38"/>
      <c r="AP817" s="36"/>
      <c r="AQ817" s="36"/>
      <c r="AR817" s="36"/>
      <c r="AS817" s="36"/>
      <c r="AT817" s="36"/>
      <c r="AU817" s="36"/>
      <c r="AV817" s="36"/>
      <c r="AW817" s="36"/>
    </row>
    <row r="818" spans="27:49">
      <c r="AA818" s="38"/>
      <c r="AB818" s="38"/>
      <c r="AP818" s="36"/>
      <c r="AQ818" s="36"/>
      <c r="AR818" s="36"/>
      <c r="AS818" s="36"/>
      <c r="AT818" s="36"/>
      <c r="AU818" s="36"/>
      <c r="AV818" s="36"/>
      <c r="AW818" s="36"/>
    </row>
    <row r="819" spans="27:49">
      <c r="AA819" s="38"/>
      <c r="AB819" s="38"/>
      <c r="AP819" s="36"/>
      <c r="AQ819" s="36"/>
      <c r="AR819" s="36"/>
      <c r="AS819" s="36"/>
      <c r="AT819" s="36"/>
      <c r="AU819" s="36"/>
      <c r="AV819" s="36"/>
      <c r="AW819" s="36"/>
    </row>
    <row r="820" spans="27:49">
      <c r="AA820" s="38"/>
      <c r="AB820" s="38"/>
      <c r="AP820" s="36"/>
      <c r="AQ820" s="36"/>
      <c r="AR820" s="36"/>
      <c r="AS820" s="36"/>
      <c r="AT820" s="36"/>
      <c r="AU820" s="36"/>
      <c r="AV820" s="36"/>
      <c r="AW820" s="36"/>
    </row>
    <row r="821" spans="27:49">
      <c r="AA821" s="38"/>
      <c r="AB821" s="38"/>
      <c r="AP821" s="36"/>
      <c r="AQ821" s="36"/>
      <c r="AR821" s="36"/>
      <c r="AS821" s="36"/>
      <c r="AT821" s="36"/>
      <c r="AU821" s="36"/>
      <c r="AV821" s="36"/>
      <c r="AW821" s="36"/>
    </row>
    <row r="822" spans="27:49">
      <c r="AA822" s="38"/>
      <c r="AB822" s="38"/>
      <c r="AP822" s="36"/>
      <c r="AQ822" s="36"/>
      <c r="AR822" s="36"/>
      <c r="AS822" s="36"/>
      <c r="AT822" s="36"/>
      <c r="AU822" s="36"/>
      <c r="AV822" s="36"/>
      <c r="AW822" s="36"/>
    </row>
    <row r="823" spans="27:49">
      <c r="AA823" s="38"/>
      <c r="AB823" s="38"/>
      <c r="AP823" s="36"/>
      <c r="AQ823" s="36"/>
      <c r="AR823" s="36"/>
      <c r="AS823" s="36"/>
      <c r="AT823" s="36"/>
      <c r="AU823" s="36"/>
      <c r="AV823" s="36"/>
      <c r="AW823" s="36"/>
    </row>
    <row r="824" spans="27:49">
      <c r="AA824" s="38"/>
      <c r="AB824" s="38"/>
      <c r="AP824" s="36"/>
      <c r="AQ824" s="36"/>
      <c r="AR824" s="36"/>
      <c r="AS824" s="36"/>
      <c r="AT824" s="36"/>
      <c r="AU824" s="36"/>
      <c r="AV824" s="36"/>
      <c r="AW824" s="36"/>
    </row>
    <row r="825" spans="27:49">
      <c r="AA825" s="38"/>
      <c r="AB825" s="38"/>
      <c r="AP825" s="36"/>
      <c r="AQ825" s="36"/>
      <c r="AR825" s="36"/>
      <c r="AS825" s="36"/>
      <c r="AT825" s="36"/>
      <c r="AU825" s="36"/>
      <c r="AV825" s="36"/>
      <c r="AW825" s="36"/>
    </row>
    <row r="826" spans="27:49">
      <c r="AA826" s="38"/>
      <c r="AB826" s="38"/>
      <c r="AP826" s="36"/>
      <c r="AQ826" s="36"/>
      <c r="AR826" s="36"/>
      <c r="AS826" s="36"/>
      <c r="AT826" s="36"/>
      <c r="AU826" s="36"/>
      <c r="AV826" s="36"/>
      <c r="AW826" s="36"/>
    </row>
    <row r="827" spans="27:49">
      <c r="AA827" s="38"/>
      <c r="AB827" s="38"/>
      <c r="AP827" s="36"/>
      <c r="AQ827" s="36"/>
      <c r="AR827" s="36"/>
      <c r="AS827" s="36"/>
      <c r="AT827" s="36"/>
      <c r="AU827" s="36"/>
      <c r="AV827" s="36"/>
      <c r="AW827" s="36"/>
    </row>
    <row r="828" spans="27:49">
      <c r="AA828" s="38"/>
      <c r="AB828" s="38"/>
      <c r="AP828" s="36"/>
      <c r="AQ828" s="36"/>
      <c r="AR828" s="36"/>
      <c r="AS828" s="36"/>
      <c r="AT828" s="36"/>
      <c r="AU828" s="36"/>
      <c r="AV828" s="36"/>
      <c r="AW828" s="36"/>
    </row>
    <row r="829" spans="27:49">
      <c r="AA829" s="38"/>
      <c r="AB829" s="38"/>
      <c r="AP829" s="36"/>
      <c r="AQ829" s="36"/>
      <c r="AR829" s="36"/>
      <c r="AS829" s="36"/>
      <c r="AT829" s="36"/>
      <c r="AU829" s="36"/>
      <c r="AV829" s="36"/>
      <c r="AW829" s="36"/>
    </row>
    <row r="830" spans="27:49">
      <c r="AA830" s="38"/>
      <c r="AB830" s="38"/>
      <c r="AP830" s="36"/>
      <c r="AQ830" s="36"/>
      <c r="AR830" s="36"/>
      <c r="AS830" s="36"/>
      <c r="AT830" s="36"/>
      <c r="AU830" s="36"/>
      <c r="AV830" s="36"/>
      <c r="AW830" s="36"/>
    </row>
    <row r="831" spans="27:49">
      <c r="AA831" s="38"/>
      <c r="AB831" s="38"/>
      <c r="AP831" s="36"/>
      <c r="AQ831" s="36"/>
      <c r="AR831" s="36"/>
      <c r="AS831" s="36"/>
      <c r="AT831" s="36"/>
      <c r="AU831" s="36"/>
      <c r="AV831" s="36"/>
      <c r="AW831" s="36"/>
    </row>
    <row r="832" spans="27:49">
      <c r="AA832" s="38"/>
      <c r="AB832" s="38"/>
      <c r="AP832" s="36"/>
      <c r="AQ832" s="36"/>
      <c r="AR832" s="36"/>
      <c r="AS832" s="36"/>
      <c r="AT832" s="36"/>
      <c r="AU832" s="36"/>
      <c r="AV832" s="36"/>
      <c r="AW832" s="36"/>
    </row>
    <row r="833" spans="27:49">
      <c r="AA833" s="38"/>
      <c r="AB833" s="38"/>
      <c r="AP833" s="36"/>
      <c r="AQ833" s="36"/>
      <c r="AR833" s="36"/>
      <c r="AS833" s="36"/>
      <c r="AT833" s="36"/>
      <c r="AU833" s="36"/>
      <c r="AV833" s="36"/>
      <c r="AW833" s="36"/>
    </row>
    <row r="834" spans="27:49">
      <c r="AA834" s="38"/>
      <c r="AB834" s="38"/>
      <c r="AP834" s="36"/>
      <c r="AQ834" s="36"/>
      <c r="AR834" s="36"/>
      <c r="AS834" s="36"/>
      <c r="AT834" s="36"/>
      <c r="AU834" s="36"/>
      <c r="AV834" s="36"/>
      <c r="AW834" s="36"/>
    </row>
    <row r="835" spans="27:49">
      <c r="AA835" s="38"/>
      <c r="AB835" s="38"/>
      <c r="AP835" s="36"/>
      <c r="AQ835" s="36"/>
      <c r="AR835" s="36"/>
      <c r="AS835" s="36"/>
      <c r="AT835" s="36"/>
      <c r="AU835" s="36"/>
      <c r="AV835" s="36"/>
      <c r="AW835" s="36"/>
    </row>
    <row r="836" spans="27:49">
      <c r="AA836" s="38"/>
      <c r="AB836" s="38"/>
      <c r="AP836" s="36"/>
      <c r="AQ836" s="36"/>
      <c r="AR836" s="36"/>
      <c r="AS836" s="36"/>
      <c r="AT836" s="36"/>
      <c r="AU836" s="36"/>
      <c r="AV836" s="36"/>
      <c r="AW836" s="36"/>
    </row>
    <row r="837" spans="27:49">
      <c r="AA837" s="38"/>
      <c r="AB837" s="38"/>
      <c r="AP837" s="36"/>
      <c r="AQ837" s="36"/>
      <c r="AR837" s="36"/>
      <c r="AS837" s="36"/>
      <c r="AT837" s="36"/>
      <c r="AU837" s="36"/>
      <c r="AV837" s="36"/>
      <c r="AW837" s="36"/>
    </row>
    <row r="838" spans="27:49">
      <c r="AA838" s="38"/>
      <c r="AB838" s="38"/>
      <c r="AP838" s="36"/>
      <c r="AQ838" s="36"/>
      <c r="AR838" s="36"/>
      <c r="AS838" s="36"/>
      <c r="AT838" s="36"/>
      <c r="AU838" s="36"/>
      <c r="AV838" s="36"/>
      <c r="AW838" s="36"/>
    </row>
    <row r="839" spans="27:49">
      <c r="AA839" s="38"/>
      <c r="AB839" s="38"/>
      <c r="AP839" s="36"/>
      <c r="AQ839" s="36"/>
      <c r="AR839" s="36"/>
      <c r="AS839" s="36"/>
      <c r="AT839" s="36"/>
      <c r="AU839" s="36"/>
      <c r="AV839" s="36"/>
      <c r="AW839" s="36"/>
    </row>
    <row r="840" spans="27:49">
      <c r="AA840" s="38"/>
      <c r="AB840" s="38"/>
      <c r="AP840" s="36"/>
      <c r="AQ840" s="36"/>
      <c r="AR840" s="36"/>
      <c r="AS840" s="36"/>
      <c r="AT840" s="36"/>
      <c r="AU840" s="36"/>
      <c r="AV840" s="36"/>
      <c r="AW840" s="36"/>
    </row>
    <row r="841" spans="27:49">
      <c r="AA841" s="38"/>
      <c r="AB841" s="38"/>
      <c r="AP841" s="36"/>
      <c r="AQ841" s="36"/>
      <c r="AR841" s="36"/>
      <c r="AS841" s="36"/>
      <c r="AT841" s="36"/>
      <c r="AU841" s="36"/>
      <c r="AV841" s="36"/>
      <c r="AW841" s="36"/>
    </row>
    <row r="842" spans="27:49">
      <c r="AA842" s="38"/>
      <c r="AB842" s="38"/>
      <c r="AP842" s="36"/>
      <c r="AQ842" s="36"/>
      <c r="AR842" s="36"/>
      <c r="AS842" s="36"/>
      <c r="AT842" s="36"/>
      <c r="AU842" s="36"/>
      <c r="AV842" s="36"/>
      <c r="AW842" s="36"/>
    </row>
    <row r="843" spans="27:49">
      <c r="AA843" s="38"/>
      <c r="AB843" s="38"/>
      <c r="AP843" s="36"/>
      <c r="AQ843" s="36"/>
      <c r="AR843" s="36"/>
      <c r="AS843" s="36"/>
      <c r="AT843" s="36"/>
      <c r="AU843" s="36"/>
      <c r="AV843" s="36"/>
      <c r="AW843" s="36"/>
    </row>
    <row r="844" spans="27:49">
      <c r="AA844" s="38"/>
      <c r="AB844" s="38"/>
      <c r="AP844" s="36"/>
      <c r="AQ844" s="36"/>
      <c r="AR844" s="36"/>
      <c r="AS844" s="36"/>
      <c r="AT844" s="36"/>
      <c r="AU844" s="36"/>
      <c r="AV844" s="36"/>
      <c r="AW844" s="36"/>
    </row>
    <row r="845" spans="27:49">
      <c r="AA845" s="38"/>
      <c r="AB845" s="38"/>
      <c r="AP845" s="36"/>
      <c r="AQ845" s="36"/>
      <c r="AR845" s="36"/>
      <c r="AS845" s="36"/>
      <c r="AT845" s="36"/>
      <c r="AU845" s="36"/>
      <c r="AV845" s="36"/>
      <c r="AW845" s="36"/>
    </row>
    <row r="846" spans="27:49">
      <c r="AA846" s="38"/>
      <c r="AB846" s="38"/>
      <c r="AP846" s="36"/>
      <c r="AQ846" s="36"/>
      <c r="AR846" s="36"/>
      <c r="AS846" s="36"/>
      <c r="AT846" s="36"/>
      <c r="AU846" s="36"/>
      <c r="AV846" s="36"/>
      <c r="AW846" s="36"/>
    </row>
    <row r="847" spans="27:49">
      <c r="AA847" s="38"/>
      <c r="AB847" s="38"/>
      <c r="AP847" s="36"/>
      <c r="AQ847" s="36"/>
      <c r="AR847" s="36"/>
      <c r="AS847" s="36"/>
      <c r="AT847" s="36"/>
      <c r="AU847" s="36"/>
      <c r="AV847" s="36"/>
      <c r="AW847" s="36"/>
    </row>
    <row r="848" spans="27:49">
      <c r="AA848" s="38"/>
      <c r="AB848" s="38"/>
      <c r="AP848" s="36"/>
      <c r="AQ848" s="36"/>
      <c r="AR848" s="36"/>
      <c r="AS848" s="36"/>
      <c r="AT848" s="36"/>
      <c r="AU848" s="36"/>
      <c r="AV848" s="36"/>
      <c r="AW848" s="36"/>
    </row>
    <row r="849" spans="27:49">
      <c r="AA849" s="38"/>
      <c r="AB849" s="38"/>
      <c r="AP849" s="36"/>
      <c r="AQ849" s="36"/>
      <c r="AR849" s="36"/>
      <c r="AS849" s="36"/>
      <c r="AT849" s="36"/>
      <c r="AU849" s="36"/>
      <c r="AV849" s="36"/>
      <c r="AW849" s="36"/>
    </row>
    <row r="850" spans="27:49">
      <c r="AA850" s="38"/>
      <c r="AB850" s="38"/>
      <c r="AP850" s="36"/>
      <c r="AQ850" s="36"/>
      <c r="AR850" s="36"/>
      <c r="AS850" s="36"/>
      <c r="AT850" s="36"/>
      <c r="AU850" s="36"/>
      <c r="AV850" s="36"/>
      <c r="AW850" s="36"/>
    </row>
    <row r="851" spans="27:49">
      <c r="AA851" s="38"/>
      <c r="AB851" s="38"/>
      <c r="AP851" s="36"/>
      <c r="AQ851" s="36"/>
      <c r="AR851" s="36"/>
      <c r="AS851" s="36"/>
      <c r="AT851" s="36"/>
      <c r="AU851" s="36"/>
      <c r="AV851" s="36"/>
      <c r="AW851" s="36"/>
    </row>
    <row r="852" spans="27:49">
      <c r="AA852" s="38"/>
      <c r="AB852" s="38"/>
      <c r="AP852" s="36"/>
      <c r="AQ852" s="36"/>
      <c r="AR852" s="36"/>
      <c r="AS852" s="36"/>
      <c r="AT852" s="36"/>
      <c r="AU852" s="36"/>
      <c r="AV852" s="36"/>
      <c r="AW852" s="36"/>
    </row>
    <row r="853" spans="27:49">
      <c r="AA853" s="38"/>
      <c r="AB853" s="38"/>
      <c r="AP853" s="36"/>
      <c r="AQ853" s="36"/>
      <c r="AR853" s="36"/>
      <c r="AS853" s="36"/>
      <c r="AT853" s="36"/>
      <c r="AU853" s="36"/>
      <c r="AV853" s="36"/>
      <c r="AW853" s="36"/>
    </row>
    <row r="854" spans="27:49">
      <c r="AA854" s="38"/>
      <c r="AB854" s="38"/>
      <c r="AP854" s="36"/>
      <c r="AQ854" s="36"/>
      <c r="AR854" s="36"/>
      <c r="AS854" s="36"/>
      <c r="AT854" s="36"/>
      <c r="AU854" s="36"/>
      <c r="AV854" s="36"/>
      <c r="AW854" s="36"/>
    </row>
    <row r="855" spans="27:49">
      <c r="AA855" s="38"/>
      <c r="AB855" s="38"/>
      <c r="AP855" s="36"/>
      <c r="AQ855" s="36"/>
      <c r="AR855" s="36"/>
      <c r="AS855" s="36"/>
      <c r="AT855" s="36"/>
      <c r="AU855" s="36"/>
      <c r="AV855" s="36"/>
      <c r="AW855" s="36"/>
    </row>
    <row r="856" spans="27:49">
      <c r="AA856" s="38"/>
      <c r="AB856" s="38"/>
      <c r="AP856" s="36"/>
      <c r="AQ856" s="36"/>
      <c r="AR856" s="36"/>
      <c r="AS856" s="36"/>
      <c r="AT856" s="36"/>
      <c r="AU856" s="36"/>
      <c r="AV856" s="36"/>
      <c r="AW856" s="36"/>
    </row>
    <row r="857" spans="27:49">
      <c r="AA857" s="38"/>
      <c r="AB857" s="38"/>
      <c r="AP857" s="36"/>
      <c r="AQ857" s="36"/>
      <c r="AR857" s="36"/>
      <c r="AS857" s="36"/>
      <c r="AT857" s="36"/>
      <c r="AU857" s="36"/>
      <c r="AV857" s="36"/>
      <c r="AW857" s="36"/>
    </row>
    <row r="858" spans="27:49">
      <c r="AA858" s="38"/>
      <c r="AB858" s="38"/>
      <c r="AP858" s="36"/>
      <c r="AQ858" s="36"/>
      <c r="AR858" s="36"/>
      <c r="AS858" s="36"/>
      <c r="AT858" s="36"/>
      <c r="AU858" s="36"/>
      <c r="AV858" s="36"/>
      <c r="AW858" s="36"/>
    </row>
    <row r="859" spans="27:49">
      <c r="AA859" s="38"/>
      <c r="AB859" s="38"/>
      <c r="AP859" s="36"/>
      <c r="AQ859" s="36"/>
      <c r="AR859" s="36"/>
      <c r="AS859" s="36"/>
      <c r="AT859" s="36"/>
      <c r="AU859" s="36"/>
      <c r="AV859" s="36"/>
      <c r="AW859" s="36"/>
    </row>
    <row r="860" spans="27:49">
      <c r="AA860" s="38"/>
      <c r="AB860" s="38"/>
      <c r="AP860" s="36"/>
      <c r="AQ860" s="36"/>
      <c r="AR860" s="36"/>
      <c r="AS860" s="36"/>
      <c r="AT860" s="36"/>
      <c r="AU860" s="36"/>
      <c r="AV860" s="36"/>
      <c r="AW860" s="36"/>
    </row>
    <row r="861" spans="27:49">
      <c r="AA861" s="38"/>
      <c r="AB861" s="38"/>
      <c r="AP861" s="36"/>
      <c r="AQ861" s="36"/>
      <c r="AR861" s="36"/>
      <c r="AS861" s="36"/>
      <c r="AT861" s="36"/>
      <c r="AU861" s="36"/>
      <c r="AV861" s="36"/>
      <c r="AW861" s="36"/>
    </row>
    <row r="862" spans="27:49">
      <c r="AA862" s="38"/>
      <c r="AB862" s="38"/>
      <c r="AP862" s="36"/>
      <c r="AQ862" s="36"/>
      <c r="AR862" s="36"/>
      <c r="AS862" s="36"/>
      <c r="AT862" s="36"/>
      <c r="AU862" s="36"/>
      <c r="AV862" s="36"/>
      <c r="AW862" s="36"/>
    </row>
    <row r="863" spans="27:49">
      <c r="AA863" s="38"/>
      <c r="AB863" s="38"/>
      <c r="AP863" s="36"/>
      <c r="AQ863" s="36"/>
      <c r="AR863" s="36"/>
      <c r="AS863" s="36"/>
      <c r="AT863" s="36"/>
      <c r="AU863" s="36"/>
      <c r="AV863" s="36"/>
      <c r="AW863" s="36"/>
    </row>
    <row r="864" spans="27:49">
      <c r="AA864" s="38"/>
      <c r="AB864" s="38"/>
      <c r="AP864" s="36"/>
      <c r="AQ864" s="36"/>
      <c r="AR864" s="36"/>
      <c r="AS864" s="36"/>
      <c r="AT864" s="36"/>
      <c r="AU864" s="36"/>
      <c r="AV864" s="36"/>
      <c r="AW864" s="36"/>
    </row>
    <row r="865" spans="27:49">
      <c r="AA865" s="38"/>
      <c r="AB865" s="38"/>
      <c r="AP865" s="36"/>
      <c r="AQ865" s="36"/>
      <c r="AR865" s="36"/>
      <c r="AS865" s="36"/>
      <c r="AT865" s="36"/>
      <c r="AU865" s="36"/>
      <c r="AV865" s="36"/>
      <c r="AW865" s="36"/>
    </row>
    <row r="866" spans="27:49">
      <c r="AA866" s="38"/>
      <c r="AB866" s="38"/>
      <c r="AP866" s="36"/>
      <c r="AQ866" s="36"/>
      <c r="AR866" s="36"/>
      <c r="AS866" s="36"/>
      <c r="AT866" s="36"/>
      <c r="AU866" s="36"/>
      <c r="AV866" s="36"/>
      <c r="AW866" s="36"/>
    </row>
    <row r="867" spans="27:49">
      <c r="AA867" s="38"/>
      <c r="AB867" s="38"/>
      <c r="AP867" s="36"/>
      <c r="AQ867" s="36"/>
      <c r="AR867" s="36"/>
      <c r="AS867" s="36"/>
      <c r="AT867" s="36"/>
      <c r="AU867" s="36"/>
      <c r="AV867" s="36"/>
      <c r="AW867" s="36"/>
    </row>
    <row r="868" spans="27:49">
      <c r="AA868" s="38"/>
      <c r="AB868" s="38"/>
      <c r="AP868" s="36"/>
      <c r="AQ868" s="36"/>
      <c r="AR868" s="36"/>
      <c r="AS868" s="36"/>
      <c r="AT868" s="36"/>
      <c r="AU868" s="36"/>
      <c r="AV868" s="36"/>
      <c r="AW868" s="36"/>
    </row>
    <row r="869" spans="27:49">
      <c r="AA869" s="38"/>
      <c r="AB869" s="38"/>
      <c r="AP869" s="36"/>
      <c r="AQ869" s="36"/>
      <c r="AR869" s="36"/>
      <c r="AS869" s="36"/>
      <c r="AT869" s="36"/>
      <c r="AU869" s="36"/>
      <c r="AV869" s="36"/>
      <c r="AW869" s="36"/>
    </row>
    <row r="870" spans="27:49">
      <c r="AA870" s="38"/>
      <c r="AB870" s="38"/>
      <c r="AP870" s="36"/>
      <c r="AQ870" s="36"/>
      <c r="AR870" s="36"/>
      <c r="AS870" s="36"/>
      <c r="AT870" s="36"/>
      <c r="AU870" s="36"/>
      <c r="AV870" s="36"/>
      <c r="AW870" s="36"/>
    </row>
    <row r="871" spans="27:49">
      <c r="AA871" s="38"/>
      <c r="AB871" s="38"/>
      <c r="AP871" s="36"/>
      <c r="AQ871" s="36"/>
      <c r="AR871" s="36"/>
      <c r="AS871" s="36"/>
      <c r="AT871" s="36"/>
      <c r="AU871" s="36"/>
      <c r="AV871" s="36"/>
      <c r="AW871" s="36"/>
    </row>
    <row r="872" spans="27:49">
      <c r="AA872" s="38"/>
      <c r="AB872" s="38"/>
      <c r="AP872" s="36"/>
      <c r="AQ872" s="36"/>
      <c r="AR872" s="36"/>
      <c r="AS872" s="36"/>
      <c r="AT872" s="36"/>
      <c r="AU872" s="36"/>
      <c r="AV872" s="36"/>
      <c r="AW872" s="36"/>
    </row>
    <row r="873" spans="27:49">
      <c r="AA873" s="38"/>
      <c r="AB873" s="38"/>
      <c r="AP873" s="36"/>
      <c r="AQ873" s="36"/>
      <c r="AR873" s="36"/>
      <c r="AS873" s="36"/>
      <c r="AT873" s="36"/>
      <c r="AU873" s="36"/>
      <c r="AV873" s="36"/>
      <c r="AW873" s="36"/>
    </row>
    <row r="874" spans="27:49">
      <c r="AA874" s="38"/>
      <c r="AB874" s="38"/>
      <c r="AP874" s="36"/>
      <c r="AQ874" s="36"/>
      <c r="AR874" s="36"/>
      <c r="AS874" s="36"/>
      <c r="AT874" s="36"/>
      <c r="AU874" s="36"/>
      <c r="AV874" s="36"/>
      <c r="AW874" s="36"/>
    </row>
    <row r="875" spans="27:49">
      <c r="AA875" s="38"/>
      <c r="AB875" s="38"/>
      <c r="AP875" s="36"/>
      <c r="AQ875" s="36"/>
      <c r="AR875" s="36"/>
      <c r="AS875" s="36"/>
      <c r="AT875" s="36"/>
      <c r="AU875" s="36"/>
      <c r="AV875" s="36"/>
      <c r="AW875" s="36"/>
    </row>
    <row r="876" spans="27:49">
      <c r="AA876" s="38"/>
      <c r="AB876" s="38"/>
      <c r="AP876" s="36"/>
      <c r="AQ876" s="36"/>
      <c r="AR876" s="36"/>
      <c r="AS876" s="36"/>
      <c r="AT876" s="36"/>
      <c r="AU876" s="36"/>
      <c r="AV876" s="36"/>
      <c r="AW876" s="36"/>
    </row>
    <row r="877" spans="27:49">
      <c r="AA877" s="38"/>
      <c r="AB877" s="38"/>
      <c r="AP877" s="36"/>
      <c r="AQ877" s="36"/>
      <c r="AR877" s="36"/>
      <c r="AS877" s="36"/>
      <c r="AT877" s="36"/>
      <c r="AU877" s="36"/>
      <c r="AV877" s="36"/>
      <c r="AW877" s="36"/>
    </row>
    <row r="878" spans="27:49">
      <c r="AA878" s="38"/>
      <c r="AB878" s="38"/>
      <c r="AP878" s="36"/>
      <c r="AQ878" s="36"/>
      <c r="AR878" s="36"/>
      <c r="AS878" s="36"/>
      <c r="AT878" s="36"/>
      <c r="AU878" s="36"/>
      <c r="AV878" s="36"/>
      <c r="AW878" s="36"/>
    </row>
    <row r="879" spans="27:49">
      <c r="AA879" s="38"/>
      <c r="AB879" s="38"/>
      <c r="AP879" s="36"/>
      <c r="AQ879" s="36"/>
      <c r="AR879" s="36"/>
      <c r="AS879" s="36"/>
      <c r="AT879" s="36"/>
      <c r="AU879" s="36"/>
      <c r="AV879" s="36"/>
      <c r="AW879" s="36"/>
    </row>
    <row r="880" spans="27:49">
      <c r="AA880" s="38"/>
      <c r="AB880" s="38"/>
      <c r="AP880" s="36"/>
      <c r="AQ880" s="36"/>
      <c r="AR880" s="36"/>
      <c r="AS880" s="36"/>
      <c r="AT880" s="36"/>
      <c r="AU880" s="36"/>
      <c r="AV880" s="36"/>
      <c r="AW880" s="36"/>
    </row>
    <row r="881" spans="27:49">
      <c r="AA881" s="38"/>
      <c r="AB881" s="38"/>
      <c r="AP881" s="36"/>
      <c r="AQ881" s="36"/>
      <c r="AR881" s="36"/>
      <c r="AS881" s="36"/>
      <c r="AT881" s="36"/>
      <c r="AU881" s="36"/>
      <c r="AV881" s="36"/>
      <c r="AW881" s="36"/>
    </row>
    <row r="882" spans="27:49">
      <c r="AA882" s="38"/>
      <c r="AB882" s="38"/>
      <c r="AP882" s="36"/>
      <c r="AQ882" s="36"/>
      <c r="AR882" s="36"/>
      <c r="AS882" s="36"/>
      <c r="AT882" s="36"/>
      <c r="AU882" s="36"/>
      <c r="AV882" s="36"/>
      <c r="AW882" s="36"/>
    </row>
    <row r="883" spans="27:49">
      <c r="AA883" s="38"/>
      <c r="AB883" s="38"/>
      <c r="AP883" s="36"/>
      <c r="AQ883" s="36"/>
      <c r="AR883" s="36"/>
      <c r="AS883" s="36"/>
      <c r="AT883" s="36"/>
      <c r="AU883" s="36"/>
      <c r="AV883" s="36"/>
      <c r="AW883" s="36"/>
    </row>
    <row r="884" spans="27:49">
      <c r="AA884" s="38"/>
      <c r="AB884" s="38"/>
      <c r="AP884" s="36"/>
      <c r="AQ884" s="36"/>
      <c r="AR884" s="36"/>
      <c r="AS884" s="36"/>
      <c r="AT884" s="36"/>
      <c r="AU884" s="36"/>
      <c r="AV884" s="36"/>
      <c r="AW884" s="36"/>
    </row>
    <row r="885" spans="27:49">
      <c r="AA885" s="38"/>
      <c r="AB885" s="38"/>
      <c r="AP885" s="36"/>
      <c r="AQ885" s="36"/>
      <c r="AR885" s="36"/>
      <c r="AS885" s="36"/>
      <c r="AT885" s="36"/>
      <c r="AU885" s="36"/>
      <c r="AV885" s="36"/>
      <c r="AW885" s="36"/>
    </row>
    <row r="886" spans="27:49">
      <c r="AA886" s="38"/>
      <c r="AB886" s="38"/>
      <c r="AP886" s="36"/>
      <c r="AQ886" s="36"/>
      <c r="AR886" s="36"/>
      <c r="AS886" s="36"/>
      <c r="AT886" s="36"/>
      <c r="AU886" s="36"/>
      <c r="AV886" s="36"/>
      <c r="AW886" s="36"/>
    </row>
    <row r="887" spans="27:49">
      <c r="AA887" s="38"/>
      <c r="AB887" s="38"/>
      <c r="AP887" s="36"/>
      <c r="AQ887" s="36"/>
      <c r="AR887" s="36"/>
      <c r="AS887" s="36"/>
      <c r="AT887" s="36"/>
      <c r="AU887" s="36"/>
      <c r="AV887" s="36"/>
      <c r="AW887" s="36"/>
    </row>
    <row r="888" spans="27:49">
      <c r="AA888" s="38"/>
      <c r="AB888" s="38"/>
      <c r="AP888" s="36"/>
      <c r="AQ888" s="36"/>
      <c r="AR888" s="36"/>
      <c r="AS888" s="36"/>
      <c r="AT888" s="36"/>
      <c r="AU888" s="36"/>
      <c r="AV888" s="36"/>
      <c r="AW888" s="36"/>
    </row>
    <row r="889" spans="27:49">
      <c r="AA889" s="38"/>
      <c r="AB889" s="38"/>
      <c r="AP889" s="36"/>
      <c r="AQ889" s="36"/>
      <c r="AR889" s="36"/>
      <c r="AS889" s="36"/>
      <c r="AT889" s="36"/>
      <c r="AU889" s="36"/>
      <c r="AV889" s="36"/>
      <c r="AW889" s="36"/>
    </row>
    <row r="890" spans="27:49">
      <c r="AA890" s="38"/>
      <c r="AB890" s="38"/>
      <c r="AP890" s="36"/>
      <c r="AQ890" s="36"/>
      <c r="AR890" s="36"/>
      <c r="AS890" s="36"/>
      <c r="AT890" s="36"/>
      <c r="AU890" s="36"/>
      <c r="AV890" s="36"/>
      <c r="AW890" s="36"/>
    </row>
    <row r="891" spans="27:49">
      <c r="AA891" s="38"/>
      <c r="AB891" s="38"/>
      <c r="AP891" s="36"/>
      <c r="AQ891" s="36"/>
      <c r="AR891" s="36"/>
      <c r="AS891" s="36"/>
      <c r="AT891" s="36"/>
      <c r="AU891" s="36"/>
      <c r="AV891" s="36"/>
      <c r="AW891" s="36"/>
    </row>
    <row r="892" spans="27:49">
      <c r="AA892" s="38"/>
      <c r="AB892" s="38"/>
      <c r="AP892" s="36"/>
      <c r="AQ892" s="36"/>
      <c r="AR892" s="36"/>
      <c r="AS892" s="36"/>
      <c r="AT892" s="36"/>
      <c r="AU892" s="36"/>
      <c r="AV892" s="36"/>
      <c r="AW892" s="36"/>
    </row>
    <row r="893" spans="27:49">
      <c r="AA893" s="38"/>
      <c r="AB893" s="38"/>
      <c r="AP893" s="36"/>
      <c r="AQ893" s="36"/>
      <c r="AR893" s="36"/>
      <c r="AS893" s="36"/>
      <c r="AT893" s="36"/>
      <c r="AU893" s="36"/>
      <c r="AV893" s="36"/>
      <c r="AW893" s="36"/>
    </row>
    <row r="894" spans="27:49">
      <c r="AA894" s="38"/>
      <c r="AB894" s="38"/>
      <c r="AP894" s="36"/>
      <c r="AQ894" s="36"/>
      <c r="AR894" s="36"/>
      <c r="AS894" s="36"/>
      <c r="AT894" s="36"/>
      <c r="AU894" s="36"/>
      <c r="AV894" s="36"/>
      <c r="AW894" s="36"/>
    </row>
    <row r="895" spans="27:49">
      <c r="AA895" s="38"/>
      <c r="AB895" s="38"/>
      <c r="AP895" s="36"/>
      <c r="AQ895" s="36"/>
      <c r="AR895" s="36"/>
      <c r="AS895" s="36"/>
      <c r="AT895" s="36"/>
      <c r="AU895" s="36"/>
      <c r="AV895" s="36"/>
      <c r="AW895" s="36"/>
    </row>
    <row r="896" spans="27:49">
      <c r="AA896" s="38"/>
      <c r="AB896" s="38"/>
      <c r="AP896" s="36"/>
      <c r="AQ896" s="36"/>
      <c r="AR896" s="36"/>
      <c r="AS896" s="36"/>
      <c r="AT896" s="36"/>
      <c r="AU896" s="36"/>
      <c r="AV896" s="36"/>
      <c r="AW896" s="36"/>
    </row>
    <row r="897" spans="27:49">
      <c r="AA897" s="38"/>
      <c r="AB897" s="38"/>
      <c r="AP897" s="36"/>
      <c r="AQ897" s="36"/>
      <c r="AR897" s="36"/>
      <c r="AS897" s="36"/>
      <c r="AT897" s="36"/>
      <c r="AU897" s="36"/>
      <c r="AV897" s="36"/>
      <c r="AW897" s="36"/>
    </row>
    <row r="898" spans="27:49">
      <c r="AA898" s="38"/>
      <c r="AB898" s="38"/>
      <c r="AP898" s="36"/>
      <c r="AQ898" s="36"/>
      <c r="AR898" s="36"/>
      <c r="AS898" s="36"/>
      <c r="AT898" s="36"/>
      <c r="AU898" s="36"/>
      <c r="AV898" s="36"/>
      <c r="AW898" s="36"/>
    </row>
    <row r="899" spans="27:49">
      <c r="AA899" s="38"/>
      <c r="AB899" s="38"/>
      <c r="AP899" s="36"/>
      <c r="AQ899" s="36"/>
      <c r="AR899" s="36"/>
      <c r="AS899" s="36"/>
      <c r="AT899" s="36"/>
      <c r="AU899" s="36"/>
      <c r="AV899" s="36"/>
      <c r="AW899" s="36"/>
    </row>
    <row r="900" spans="27:49">
      <c r="AA900" s="38"/>
      <c r="AB900" s="38"/>
      <c r="AP900" s="36"/>
      <c r="AQ900" s="36"/>
      <c r="AR900" s="36"/>
      <c r="AS900" s="36"/>
      <c r="AT900" s="36"/>
      <c r="AU900" s="36"/>
      <c r="AV900" s="36"/>
      <c r="AW900" s="36"/>
    </row>
    <row r="901" spans="27:49">
      <c r="AA901" s="38"/>
      <c r="AB901" s="38"/>
      <c r="AP901" s="36"/>
      <c r="AQ901" s="36"/>
      <c r="AR901" s="36"/>
      <c r="AS901" s="36"/>
      <c r="AT901" s="36"/>
      <c r="AU901" s="36"/>
      <c r="AV901" s="36"/>
      <c r="AW901" s="36"/>
    </row>
    <row r="902" spans="27:49">
      <c r="AA902" s="38"/>
      <c r="AB902" s="38"/>
      <c r="AP902" s="36"/>
      <c r="AQ902" s="36"/>
      <c r="AR902" s="36"/>
      <c r="AS902" s="36"/>
      <c r="AT902" s="36"/>
      <c r="AU902" s="36"/>
      <c r="AV902" s="36"/>
      <c r="AW902" s="36"/>
    </row>
    <row r="903" spans="27:49">
      <c r="AA903" s="38"/>
      <c r="AB903" s="38"/>
      <c r="AP903" s="36"/>
      <c r="AQ903" s="36"/>
      <c r="AR903" s="36"/>
      <c r="AS903" s="36"/>
      <c r="AT903" s="36"/>
      <c r="AU903" s="36"/>
      <c r="AV903" s="36"/>
      <c r="AW903" s="36"/>
    </row>
    <row r="904" spans="27:49">
      <c r="AA904" s="38"/>
      <c r="AB904" s="38"/>
      <c r="AP904" s="36"/>
      <c r="AQ904" s="36"/>
      <c r="AR904" s="36"/>
      <c r="AS904" s="36"/>
      <c r="AT904" s="36"/>
      <c r="AU904" s="36"/>
      <c r="AV904" s="36"/>
      <c r="AW904" s="36"/>
    </row>
    <row r="905" spans="27:49">
      <c r="AA905" s="38"/>
      <c r="AB905" s="38"/>
      <c r="AP905" s="36"/>
      <c r="AQ905" s="36"/>
      <c r="AR905" s="36"/>
      <c r="AS905" s="36"/>
      <c r="AT905" s="36"/>
      <c r="AU905" s="36"/>
      <c r="AV905" s="36"/>
      <c r="AW905" s="36"/>
    </row>
    <row r="906" spans="27:49">
      <c r="AA906" s="38"/>
      <c r="AB906" s="38"/>
      <c r="AP906" s="36"/>
      <c r="AQ906" s="36"/>
      <c r="AR906" s="36"/>
      <c r="AS906" s="36"/>
      <c r="AT906" s="36"/>
      <c r="AU906" s="36"/>
      <c r="AV906" s="36"/>
      <c r="AW906" s="36"/>
    </row>
    <row r="907" spans="27:49">
      <c r="AA907" s="38"/>
      <c r="AB907" s="38"/>
      <c r="AP907" s="36"/>
      <c r="AQ907" s="36"/>
      <c r="AR907" s="36"/>
      <c r="AS907" s="36"/>
      <c r="AT907" s="36"/>
      <c r="AU907" s="36"/>
      <c r="AV907" s="36"/>
      <c r="AW907" s="36"/>
    </row>
    <row r="908" spans="27:49">
      <c r="AA908" s="38"/>
      <c r="AB908" s="38"/>
      <c r="AP908" s="36"/>
      <c r="AQ908" s="36"/>
      <c r="AR908" s="36"/>
      <c r="AS908" s="36"/>
      <c r="AT908" s="36"/>
      <c r="AU908" s="36"/>
      <c r="AV908" s="36"/>
      <c r="AW908" s="36"/>
    </row>
    <row r="909" spans="27:49">
      <c r="AA909" s="38"/>
      <c r="AB909" s="38"/>
      <c r="AP909" s="36"/>
      <c r="AQ909" s="36"/>
      <c r="AR909" s="36"/>
      <c r="AS909" s="36"/>
      <c r="AT909" s="36"/>
      <c r="AU909" s="36"/>
      <c r="AV909" s="36"/>
      <c r="AW909" s="36"/>
    </row>
    <row r="910" spans="27:49">
      <c r="AA910" s="38"/>
      <c r="AB910" s="38"/>
      <c r="AP910" s="36"/>
      <c r="AQ910" s="36"/>
      <c r="AR910" s="36"/>
      <c r="AS910" s="36"/>
      <c r="AT910" s="36"/>
      <c r="AU910" s="36"/>
      <c r="AV910" s="36"/>
      <c r="AW910" s="36"/>
    </row>
    <row r="911" spans="27:49">
      <c r="AA911" s="38"/>
      <c r="AB911" s="38"/>
      <c r="AP911" s="36"/>
      <c r="AQ911" s="36"/>
      <c r="AR911" s="36"/>
      <c r="AS911" s="36"/>
      <c r="AT911" s="36"/>
      <c r="AU911" s="36"/>
      <c r="AV911" s="36"/>
      <c r="AW911" s="36"/>
    </row>
    <row r="912" spans="27:49">
      <c r="AA912" s="38"/>
      <c r="AB912" s="38"/>
      <c r="AP912" s="36"/>
      <c r="AQ912" s="36"/>
      <c r="AR912" s="36"/>
      <c r="AS912" s="36"/>
      <c r="AT912" s="36"/>
      <c r="AU912" s="36"/>
      <c r="AV912" s="36"/>
      <c r="AW912" s="36"/>
    </row>
    <row r="913" spans="27:49">
      <c r="AA913" s="38"/>
      <c r="AB913" s="38"/>
      <c r="AP913" s="36"/>
      <c r="AQ913" s="36"/>
      <c r="AR913" s="36"/>
      <c r="AS913" s="36"/>
      <c r="AT913" s="36"/>
      <c r="AU913" s="36"/>
      <c r="AV913" s="36"/>
      <c r="AW913" s="36"/>
    </row>
    <row r="914" spans="27:49">
      <c r="AA914" s="38"/>
      <c r="AB914" s="38"/>
      <c r="AP914" s="36"/>
      <c r="AQ914" s="36"/>
      <c r="AR914" s="36"/>
      <c r="AS914" s="36"/>
      <c r="AT914" s="36"/>
      <c r="AU914" s="36"/>
      <c r="AV914" s="36"/>
      <c r="AW914" s="36"/>
    </row>
    <row r="915" spans="27:49">
      <c r="AA915" s="38"/>
      <c r="AB915" s="38"/>
      <c r="AP915" s="36"/>
      <c r="AQ915" s="36"/>
      <c r="AR915" s="36"/>
      <c r="AS915" s="36"/>
      <c r="AT915" s="36"/>
      <c r="AU915" s="36"/>
      <c r="AV915" s="36"/>
      <c r="AW915" s="36"/>
    </row>
    <row r="916" spans="27:49">
      <c r="AA916" s="38"/>
      <c r="AB916" s="38"/>
      <c r="AP916" s="36"/>
      <c r="AQ916" s="36"/>
      <c r="AR916" s="36"/>
      <c r="AS916" s="36"/>
      <c r="AT916" s="36"/>
      <c r="AU916" s="36"/>
      <c r="AV916" s="36"/>
      <c r="AW916" s="36"/>
    </row>
    <row r="917" spans="27:49">
      <c r="AA917" s="38"/>
      <c r="AB917" s="38"/>
      <c r="AP917" s="36"/>
      <c r="AQ917" s="36"/>
      <c r="AR917" s="36"/>
      <c r="AS917" s="36"/>
      <c r="AT917" s="36"/>
      <c r="AU917" s="36"/>
      <c r="AV917" s="36"/>
      <c r="AW917" s="36"/>
    </row>
    <row r="918" spans="27:49">
      <c r="AA918" s="38"/>
      <c r="AB918" s="38"/>
      <c r="AP918" s="36"/>
      <c r="AQ918" s="36"/>
      <c r="AR918" s="36"/>
      <c r="AS918" s="36"/>
      <c r="AT918" s="36"/>
      <c r="AU918" s="36"/>
      <c r="AV918" s="36"/>
      <c r="AW918" s="36"/>
    </row>
    <row r="919" spans="27:49">
      <c r="AA919" s="38"/>
      <c r="AB919" s="38"/>
      <c r="AP919" s="36"/>
      <c r="AQ919" s="36"/>
      <c r="AR919" s="36"/>
      <c r="AS919" s="36"/>
      <c r="AT919" s="36"/>
      <c r="AU919" s="36"/>
      <c r="AV919" s="36"/>
      <c r="AW919" s="36"/>
    </row>
    <row r="920" spans="27:49">
      <c r="AA920" s="38"/>
      <c r="AB920" s="38"/>
      <c r="AP920" s="36"/>
      <c r="AQ920" s="36"/>
      <c r="AR920" s="36"/>
      <c r="AS920" s="36"/>
      <c r="AT920" s="36"/>
      <c r="AU920" s="36"/>
      <c r="AV920" s="36"/>
      <c r="AW920" s="36"/>
    </row>
    <row r="921" spans="27:49">
      <c r="AA921" s="38"/>
      <c r="AB921" s="38"/>
      <c r="AP921" s="36"/>
      <c r="AQ921" s="36"/>
      <c r="AR921" s="36"/>
      <c r="AS921" s="36"/>
      <c r="AT921" s="36"/>
      <c r="AU921" s="36"/>
      <c r="AV921" s="36"/>
      <c r="AW921" s="36"/>
    </row>
    <row r="922" spans="27:49">
      <c r="AA922" s="38"/>
      <c r="AB922" s="38"/>
      <c r="AP922" s="36"/>
      <c r="AQ922" s="36"/>
      <c r="AR922" s="36"/>
      <c r="AS922" s="36"/>
      <c r="AT922" s="36"/>
      <c r="AU922" s="36"/>
      <c r="AV922" s="36"/>
      <c r="AW922" s="36"/>
    </row>
    <row r="923" spans="27:49">
      <c r="AA923" s="38"/>
      <c r="AB923" s="38"/>
      <c r="AP923" s="36"/>
      <c r="AQ923" s="36"/>
      <c r="AR923" s="36"/>
      <c r="AS923" s="36"/>
      <c r="AT923" s="36"/>
      <c r="AU923" s="36"/>
      <c r="AV923" s="36"/>
      <c r="AW923" s="36"/>
    </row>
    <row r="924" spans="27:49">
      <c r="AA924" s="38"/>
      <c r="AB924" s="38"/>
      <c r="AP924" s="36"/>
      <c r="AQ924" s="36"/>
      <c r="AR924" s="36"/>
      <c r="AS924" s="36"/>
      <c r="AT924" s="36"/>
      <c r="AU924" s="36"/>
      <c r="AV924" s="36"/>
      <c r="AW924" s="36"/>
    </row>
    <row r="925" spans="27:49">
      <c r="AA925" s="38"/>
      <c r="AB925" s="38"/>
      <c r="AP925" s="36"/>
      <c r="AQ925" s="36"/>
      <c r="AR925" s="36"/>
      <c r="AS925" s="36"/>
      <c r="AT925" s="36"/>
      <c r="AU925" s="36"/>
      <c r="AV925" s="36"/>
      <c r="AW925" s="36"/>
    </row>
    <row r="926" spans="27:49">
      <c r="AA926" s="38"/>
      <c r="AB926" s="38"/>
      <c r="AP926" s="36"/>
      <c r="AQ926" s="36"/>
      <c r="AR926" s="36"/>
      <c r="AS926" s="36"/>
      <c r="AT926" s="36"/>
      <c r="AU926" s="36"/>
      <c r="AV926" s="36"/>
      <c r="AW926" s="36"/>
    </row>
    <row r="927" spans="27:49">
      <c r="AA927" s="38"/>
      <c r="AB927" s="38"/>
      <c r="AP927" s="36"/>
      <c r="AQ927" s="36"/>
      <c r="AR927" s="36"/>
      <c r="AS927" s="36"/>
      <c r="AT927" s="36"/>
      <c r="AU927" s="36"/>
      <c r="AV927" s="36"/>
      <c r="AW927" s="36"/>
    </row>
    <row r="928" spans="27:49">
      <c r="AA928" s="38"/>
      <c r="AB928" s="38"/>
      <c r="AP928" s="36"/>
      <c r="AQ928" s="36"/>
      <c r="AR928" s="36"/>
      <c r="AS928" s="36"/>
      <c r="AT928" s="36"/>
      <c r="AU928" s="36"/>
      <c r="AV928" s="36"/>
      <c r="AW928" s="36"/>
    </row>
    <row r="929" spans="27:49">
      <c r="AA929" s="38"/>
      <c r="AB929" s="38"/>
      <c r="AP929" s="36"/>
      <c r="AQ929" s="36"/>
      <c r="AR929" s="36"/>
      <c r="AS929" s="36"/>
      <c r="AT929" s="36"/>
      <c r="AU929" s="36"/>
      <c r="AV929" s="36"/>
      <c r="AW929" s="36"/>
    </row>
    <row r="930" spans="27:49">
      <c r="AA930" s="38"/>
      <c r="AB930" s="38"/>
      <c r="AP930" s="36"/>
      <c r="AQ930" s="36"/>
      <c r="AR930" s="36"/>
      <c r="AS930" s="36"/>
      <c r="AT930" s="36"/>
      <c r="AU930" s="36"/>
      <c r="AV930" s="36"/>
      <c r="AW930" s="36"/>
    </row>
    <row r="931" spans="27:49">
      <c r="AA931" s="38"/>
      <c r="AB931" s="38"/>
      <c r="AP931" s="36"/>
      <c r="AQ931" s="36"/>
      <c r="AR931" s="36"/>
      <c r="AS931" s="36"/>
      <c r="AT931" s="36"/>
      <c r="AU931" s="36"/>
      <c r="AV931" s="36"/>
      <c r="AW931" s="36"/>
    </row>
    <row r="932" spans="27:49">
      <c r="AA932" s="38"/>
      <c r="AB932" s="38"/>
      <c r="AP932" s="36"/>
      <c r="AQ932" s="36"/>
      <c r="AR932" s="36"/>
      <c r="AS932" s="36"/>
      <c r="AT932" s="36"/>
      <c r="AU932" s="36"/>
      <c r="AV932" s="36"/>
      <c r="AW932" s="36"/>
    </row>
    <row r="933" spans="27:49">
      <c r="AA933" s="38"/>
      <c r="AB933" s="38"/>
      <c r="AP933" s="36"/>
      <c r="AQ933" s="36"/>
      <c r="AR933" s="36"/>
      <c r="AS933" s="36"/>
      <c r="AT933" s="36"/>
      <c r="AU933" s="36"/>
      <c r="AV933" s="36"/>
      <c r="AW933" s="36"/>
    </row>
    <row r="934" spans="27:49">
      <c r="AA934" s="38"/>
      <c r="AB934" s="38"/>
      <c r="AP934" s="36"/>
      <c r="AQ934" s="36"/>
      <c r="AR934" s="36"/>
      <c r="AS934" s="36"/>
      <c r="AT934" s="36"/>
      <c r="AU934" s="36"/>
      <c r="AV934" s="36"/>
      <c r="AW934" s="36"/>
    </row>
    <row r="935" spans="27:49">
      <c r="AA935" s="38"/>
      <c r="AB935" s="38"/>
      <c r="AP935" s="36"/>
      <c r="AQ935" s="36"/>
      <c r="AR935" s="36"/>
      <c r="AS935" s="36"/>
      <c r="AT935" s="36"/>
      <c r="AU935" s="36"/>
      <c r="AV935" s="36"/>
      <c r="AW935" s="36"/>
    </row>
    <row r="936" spans="27:49">
      <c r="AA936" s="38"/>
      <c r="AB936" s="38"/>
      <c r="AP936" s="36"/>
      <c r="AQ936" s="36"/>
      <c r="AR936" s="36"/>
      <c r="AS936" s="36"/>
      <c r="AT936" s="36"/>
      <c r="AU936" s="36"/>
      <c r="AV936" s="36"/>
      <c r="AW936" s="36"/>
    </row>
    <row r="937" spans="27:49">
      <c r="AA937" s="38"/>
      <c r="AB937" s="38"/>
      <c r="AP937" s="36"/>
      <c r="AQ937" s="36"/>
      <c r="AR937" s="36"/>
      <c r="AS937" s="36"/>
      <c r="AT937" s="36"/>
      <c r="AU937" s="36"/>
      <c r="AV937" s="36"/>
      <c r="AW937" s="36"/>
    </row>
    <row r="938" spans="27:49">
      <c r="AA938" s="38"/>
      <c r="AB938" s="38"/>
      <c r="AP938" s="36"/>
      <c r="AQ938" s="36"/>
      <c r="AR938" s="36"/>
      <c r="AS938" s="36"/>
      <c r="AT938" s="36"/>
      <c r="AU938" s="36"/>
      <c r="AV938" s="36"/>
      <c r="AW938" s="36"/>
    </row>
    <row r="939" spans="27:49">
      <c r="AA939" s="38"/>
      <c r="AB939" s="38"/>
      <c r="AP939" s="36"/>
      <c r="AQ939" s="36"/>
      <c r="AR939" s="36"/>
      <c r="AS939" s="36"/>
      <c r="AT939" s="36"/>
      <c r="AU939" s="36"/>
      <c r="AV939" s="36"/>
      <c r="AW939" s="36"/>
    </row>
    <row r="940" spans="27:49">
      <c r="AA940" s="38"/>
      <c r="AB940" s="38"/>
      <c r="AP940" s="36"/>
      <c r="AQ940" s="36"/>
      <c r="AR940" s="36"/>
      <c r="AS940" s="36"/>
      <c r="AT940" s="36"/>
      <c r="AU940" s="36"/>
      <c r="AV940" s="36"/>
      <c r="AW940" s="36"/>
    </row>
    <row r="941" spans="27:49">
      <c r="AA941" s="38"/>
      <c r="AB941" s="38"/>
      <c r="AP941" s="36"/>
      <c r="AQ941" s="36"/>
      <c r="AR941" s="36"/>
      <c r="AS941" s="36"/>
      <c r="AT941" s="36"/>
      <c r="AU941" s="36"/>
      <c r="AV941" s="36"/>
      <c r="AW941" s="36"/>
    </row>
    <row r="942" spans="27:49">
      <c r="AA942" s="38"/>
      <c r="AB942" s="38"/>
      <c r="AP942" s="36"/>
      <c r="AQ942" s="36"/>
      <c r="AR942" s="36"/>
      <c r="AS942" s="36"/>
      <c r="AT942" s="36"/>
      <c r="AU942" s="36"/>
      <c r="AV942" s="36"/>
      <c r="AW942" s="36"/>
    </row>
    <row r="943" spans="27:49">
      <c r="AA943" s="38"/>
      <c r="AB943" s="38"/>
      <c r="AP943" s="36"/>
      <c r="AQ943" s="36"/>
      <c r="AR943" s="36"/>
      <c r="AS943" s="36"/>
      <c r="AT943" s="36"/>
      <c r="AU943" s="36"/>
      <c r="AV943" s="36"/>
      <c r="AW943" s="36"/>
    </row>
    <row r="944" spans="27:49">
      <c r="AA944" s="38"/>
      <c r="AB944" s="38"/>
      <c r="AP944" s="36"/>
      <c r="AQ944" s="36"/>
      <c r="AR944" s="36"/>
      <c r="AS944" s="36"/>
      <c r="AT944" s="36"/>
      <c r="AU944" s="36"/>
      <c r="AV944" s="36"/>
      <c r="AW944" s="36"/>
    </row>
    <row r="945" spans="27:49">
      <c r="AA945" s="38"/>
      <c r="AB945" s="38"/>
      <c r="AP945" s="36"/>
      <c r="AQ945" s="36"/>
      <c r="AR945" s="36"/>
      <c r="AS945" s="36"/>
      <c r="AT945" s="36"/>
      <c r="AU945" s="36"/>
      <c r="AV945" s="36"/>
      <c r="AW945" s="36"/>
    </row>
    <row r="946" spans="27:49">
      <c r="AA946" s="38"/>
      <c r="AB946" s="38"/>
      <c r="AP946" s="36"/>
      <c r="AQ946" s="36"/>
      <c r="AR946" s="36"/>
      <c r="AS946" s="36"/>
      <c r="AT946" s="36"/>
      <c r="AU946" s="36"/>
      <c r="AV946" s="36"/>
      <c r="AW946" s="36"/>
    </row>
    <row r="947" spans="27:49">
      <c r="AA947" s="38"/>
      <c r="AB947" s="38"/>
      <c r="AP947" s="36"/>
      <c r="AQ947" s="36"/>
      <c r="AR947" s="36"/>
      <c r="AS947" s="36"/>
      <c r="AT947" s="36"/>
      <c r="AU947" s="36"/>
      <c r="AV947" s="36"/>
      <c r="AW947" s="36"/>
    </row>
    <row r="948" spans="27:49">
      <c r="AA948" s="38"/>
      <c r="AB948" s="38"/>
      <c r="AP948" s="36"/>
      <c r="AQ948" s="36"/>
      <c r="AR948" s="36"/>
      <c r="AS948" s="36"/>
      <c r="AT948" s="36"/>
      <c r="AU948" s="36"/>
      <c r="AV948" s="36"/>
      <c r="AW948" s="36"/>
    </row>
    <row r="949" spans="27:49">
      <c r="AA949" s="38"/>
      <c r="AB949" s="38"/>
      <c r="AP949" s="36"/>
      <c r="AQ949" s="36"/>
      <c r="AR949" s="36"/>
      <c r="AS949" s="36"/>
      <c r="AT949" s="36"/>
      <c r="AU949" s="36"/>
      <c r="AV949" s="36"/>
      <c r="AW949" s="36"/>
    </row>
    <row r="950" spans="27:49">
      <c r="AA950" s="38"/>
      <c r="AB950" s="38"/>
      <c r="AP950" s="36"/>
      <c r="AQ950" s="36"/>
      <c r="AR950" s="36"/>
      <c r="AS950" s="36"/>
      <c r="AT950" s="36"/>
      <c r="AU950" s="36"/>
      <c r="AV950" s="36"/>
      <c r="AW950" s="36"/>
    </row>
    <row r="951" spans="27:49">
      <c r="AA951" s="38"/>
      <c r="AB951" s="38"/>
      <c r="AP951" s="36"/>
      <c r="AQ951" s="36"/>
      <c r="AR951" s="36"/>
      <c r="AS951" s="36"/>
      <c r="AT951" s="36"/>
      <c r="AU951" s="36"/>
      <c r="AV951" s="36"/>
      <c r="AW951" s="36"/>
    </row>
    <row r="952" spans="27:49">
      <c r="AA952" s="38"/>
      <c r="AB952" s="38"/>
      <c r="AP952" s="36"/>
      <c r="AQ952" s="36"/>
      <c r="AR952" s="36"/>
      <c r="AS952" s="36"/>
      <c r="AT952" s="36"/>
      <c r="AU952" s="36"/>
      <c r="AV952" s="36"/>
      <c r="AW952" s="36"/>
    </row>
    <row r="953" spans="27:49">
      <c r="AA953" s="38"/>
      <c r="AB953" s="38"/>
      <c r="AP953" s="36"/>
      <c r="AQ953" s="36"/>
      <c r="AR953" s="36"/>
      <c r="AS953" s="36"/>
      <c r="AT953" s="36"/>
      <c r="AU953" s="36"/>
      <c r="AV953" s="36"/>
      <c r="AW953" s="36"/>
    </row>
    <row r="954" spans="27:49">
      <c r="AA954" s="38"/>
      <c r="AB954" s="38"/>
      <c r="AP954" s="36"/>
      <c r="AQ954" s="36"/>
      <c r="AR954" s="36"/>
      <c r="AS954" s="36"/>
      <c r="AT954" s="36"/>
      <c r="AU954" s="36"/>
      <c r="AV954" s="36"/>
      <c r="AW954" s="36"/>
    </row>
    <row r="955" spans="27:49">
      <c r="AA955" s="38"/>
      <c r="AB955" s="38"/>
      <c r="AP955" s="36"/>
      <c r="AQ955" s="36"/>
      <c r="AR955" s="36"/>
      <c r="AS955" s="36"/>
      <c r="AT955" s="36"/>
      <c r="AU955" s="36"/>
      <c r="AV955" s="36"/>
      <c r="AW955" s="36"/>
    </row>
    <row r="956" spans="27:49">
      <c r="AA956" s="38"/>
      <c r="AB956" s="38"/>
      <c r="AP956" s="36"/>
      <c r="AQ956" s="36"/>
      <c r="AR956" s="36"/>
      <c r="AS956" s="36"/>
      <c r="AT956" s="36"/>
      <c r="AU956" s="36"/>
      <c r="AV956" s="36"/>
      <c r="AW956" s="36"/>
    </row>
    <row r="957" spans="27:49">
      <c r="AA957" s="38"/>
      <c r="AB957" s="38"/>
      <c r="AP957" s="36"/>
      <c r="AQ957" s="36"/>
      <c r="AR957" s="36"/>
      <c r="AS957" s="36"/>
      <c r="AT957" s="36"/>
      <c r="AU957" s="36"/>
      <c r="AV957" s="36"/>
      <c r="AW957" s="36"/>
    </row>
    <row r="958" spans="27:49">
      <c r="AA958" s="38"/>
      <c r="AB958" s="38"/>
      <c r="AP958" s="36"/>
      <c r="AQ958" s="36"/>
      <c r="AR958" s="36"/>
      <c r="AS958" s="36"/>
      <c r="AT958" s="36"/>
      <c r="AU958" s="36"/>
      <c r="AV958" s="36"/>
      <c r="AW958" s="36"/>
    </row>
    <row r="959" spans="27:49">
      <c r="AA959" s="38"/>
      <c r="AB959" s="38"/>
      <c r="AP959" s="36"/>
      <c r="AQ959" s="36"/>
      <c r="AR959" s="36"/>
      <c r="AS959" s="36"/>
      <c r="AT959" s="36"/>
      <c r="AU959" s="36"/>
      <c r="AV959" s="36"/>
      <c r="AW959" s="36"/>
    </row>
    <row r="960" spans="27:49">
      <c r="AA960" s="38"/>
      <c r="AB960" s="38"/>
      <c r="AP960" s="36"/>
      <c r="AQ960" s="36"/>
      <c r="AR960" s="36"/>
      <c r="AS960" s="36"/>
      <c r="AT960" s="36"/>
      <c r="AU960" s="36"/>
      <c r="AV960" s="36"/>
      <c r="AW960" s="36"/>
    </row>
    <row r="961" spans="27:49">
      <c r="AA961" s="38"/>
      <c r="AB961" s="38"/>
      <c r="AP961" s="36"/>
      <c r="AQ961" s="36"/>
      <c r="AR961" s="36"/>
      <c r="AS961" s="36"/>
      <c r="AT961" s="36"/>
      <c r="AU961" s="36"/>
      <c r="AV961" s="36"/>
      <c r="AW961" s="36"/>
    </row>
    <row r="962" spans="27:49">
      <c r="AA962" s="38"/>
      <c r="AB962" s="38"/>
      <c r="AP962" s="36"/>
      <c r="AQ962" s="36"/>
      <c r="AR962" s="36"/>
      <c r="AS962" s="36"/>
      <c r="AT962" s="36"/>
      <c r="AU962" s="36"/>
      <c r="AV962" s="36"/>
      <c r="AW962" s="36"/>
    </row>
    <row r="963" spans="27:49">
      <c r="AA963" s="38"/>
      <c r="AB963" s="38"/>
      <c r="AP963" s="36"/>
      <c r="AQ963" s="36"/>
      <c r="AR963" s="36"/>
      <c r="AS963" s="36"/>
      <c r="AT963" s="36"/>
      <c r="AU963" s="36"/>
      <c r="AV963" s="36"/>
      <c r="AW963" s="36"/>
    </row>
    <row r="964" spans="27:49">
      <c r="AA964" s="38"/>
      <c r="AB964" s="38"/>
      <c r="AP964" s="36"/>
      <c r="AQ964" s="36"/>
      <c r="AR964" s="36"/>
      <c r="AS964" s="36"/>
      <c r="AT964" s="36"/>
      <c r="AU964" s="36"/>
      <c r="AV964" s="36"/>
      <c r="AW964" s="36"/>
    </row>
    <row r="965" spans="27:49">
      <c r="AA965" s="38"/>
      <c r="AB965" s="38"/>
      <c r="AP965" s="36"/>
      <c r="AQ965" s="36"/>
      <c r="AR965" s="36"/>
      <c r="AS965" s="36"/>
      <c r="AT965" s="36"/>
      <c r="AU965" s="36"/>
      <c r="AV965" s="36"/>
      <c r="AW965" s="36"/>
    </row>
    <row r="966" spans="27:49">
      <c r="AA966" s="38"/>
      <c r="AB966" s="38"/>
      <c r="AP966" s="36"/>
      <c r="AQ966" s="36"/>
      <c r="AR966" s="36"/>
      <c r="AS966" s="36"/>
      <c r="AT966" s="36"/>
      <c r="AU966" s="36"/>
      <c r="AV966" s="36"/>
      <c r="AW966" s="36"/>
    </row>
    <row r="967" spans="27:49">
      <c r="AA967" s="38"/>
      <c r="AB967" s="38"/>
      <c r="AP967" s="36"/>
      <c r="AQ967" s="36"/>
      <c r="AR967" s="36"/>
      <c r="AS967" s="36"/>
      <c r="AT967" s="36"/>
      <c r="AU967" s="36"/>
      <c r="AV967" s="36"/>
      <c r="AW967" s="36"/>
    </row>
    <row r="968" spans="27:49">
      <c r="AA968" s="38"/>
      <c r="AB968" s="38"/>
      <c r="AP968" s="36"/>
      <c r="AQ968" s="36"/>
      <c r="AR968" s="36"/>
      <c r="AS968" s="36"/>
      <c r="AT968" s="36"/>
      <c r="AU968" s="36"/>
      <c r="AV968" s="36"/>
      <c r="AW968" s="36"/>
    </row>
    <row r="969" spans="27:49">
      <c r="AA969" s="38"/>
      <c r="AB969" s="38"/>
      <c r="AP969" s="36"/>
      <c r="AQ969" s="36"/>
      <c r="AR969" s="36"/>
      <c r="AS969" s="36"/>
      <c r="AT969" s="36"/>
      <c r="AU969" s="36"/>
      <c r="AV969" s="36"/>
      <c r="AW969" s="36"/>
    </row>
    <row r="970" spans="27:49">
      <c r="AA970" s="38"/>
      <c r="AB970" s="38"/>
      <c r="AP970" s="36"/>
      <c r="AQ970" s="36"/>
      <c r="AR970" s="36"/>
      <c r="AS970" s="36"/>
      <c r="AT970" s="36"/>
      <c r="AU970" s="36"/>
      <c r="AV970" s="36"/>
      <c r="AW970" s="36"/>
    </row>
    <row r="971" spans="27:49">
      <c r="AA971" s="38"/>
      <c r="AB971" s="38"/>
      <c r="AP971" s="36"/>
      <c r="AQ971" s="36"/>
      <c r="AR971" s="36"/>
      <c r="AS971" s="36"/>
      <c r="AT971" s="36"/>
      <c r="AU971" s="36"/>
      <c r="AV971" s="36"/>
      <c r="AW971" s="36"/>
    </row>
    <row r="972" spans="27:49">
      <c r="AA972" s="38"/>
      <c r="AB972" s="38"/>
      <c r="AP972" s="36"/>
      <c r="AQ972" s="36"/>
      <c r="AR972" s="36"/>
      <c r="AS972" s="36"/>
      <c r="AT972" s="36"/>
      <c r="AU972" s="36"/>
      <c r="AV972" s="36"/>
      <c r="AW972" s="36"/>
    </row>
    <row r="973" spans="27:49">
      <c r="AA973" s="38"/>
      <c r="AB973" s="38"/>
      <c r="AP973" s="36"/>
      <c r="AQ973" s="36"/>
      <c r="AR973" s="36"/>
      <c r="AS973" s="36"/>
      <c r="AT973" s="36"/>
      <c r="AU973" s="36"/>
      <c r="AV973" s="36"/>
      <c r="AW973" s="36"/>
    </row>
    <row r="974" spans="27:49">
      <c r="AA974" s="38"/>
      <c r="AB974" s="38"/>
      <c r="AP974" s="36"/>
      <c r="AQ974" s="36"/>
      <c r="AR974" s="36"/>
      <c r="AS974" s="36"/>
      <c r="AT974" s="36"/>
      <c r="AU974" s="36"/>
      <c r="AV974" s="36"/>
      <c r="AW974" s="36"/>
    </row>
    <row r="975" spans="27:49">
      <c r="AA975" s="38"/>
      <c r="AB975" s="38"/>
      <c r="AP975" s="36"/>
      <c r="AQ975" s="36"/>
      <c r="AR975" s="36"/>
      <c r="AS975" s="36"/>
      <c r="AT975" s="36"/>
      <c r="AU975" s="36"/>
      <c r="AV975" s="36"/>
      <c r="AW975" s="36"/>
    </row>
    <row r="976" spans="27:49">
      <c r="AA976" s="38"/>
      <c r="AB976" s="38"/>
      <c r="AP976" s="36"/>
      <c r="AQ976" s="36"/>
      <c r="AR976" s="36"/>
      <c r="AS976" s="36"/>
      <c r="AT976" s="36"/>
      <c r="AU976" s="36"/>
      <c r="AV976" s="36"/>
      <c r="AW976" s="36"/>
    </row>
    <row r="977" spans="27:49">
      <c r="AA977" s="38"/>
      <c r="AB977" s="38"/>
      <c r="AP977" s="36"/>
      <c r="AQ977" s="36"/>
      <c r="AR977" s="36"/>
      <c r="AS977" s="36"/>
      <c r="AT977" s="36"/>
      <c r="AU977" s="36"/>
      <c r="AV977" s="36"/>
      <c r="AW977" s="36"/>
    </row>
    <row r="978" spans="27:49">
      <c r="AA978" s="38"/>
      <c r="AB978" s="38"/>
      <c r="AP978" s="36"/>
      <c r="AQ978" s="36"/>
      <c r="AR978" s="36"/>
      <c r="AS978" s="36"/>
      <c r="AT978" s="36"/>
      <c r="AU978" s="36"/>
      <c r="AV978" s="36"/>
      <c r="AW978" s="36"/>
    </row>
    <row r="979" spans="27:49">
      <c r="AA979" s="38"/>
      <c r="AB979" s="38"/>
      <c r="AP979" s="36"/>
      <c r="AQ979" s="36"/>
      <c r="AR979" s="36"/>
      <c r="AS979" s="36"/>
      <c r="AT979" s="36"/>
      <c r="AU979" s="36"/>
      <c r="AV979" s="36"/>
      <c r="AW979" s="36"/>
    </row>
    <row r="980" spans="27:49">
      <c r="AA980" s="38"/>
      <c r="AB980" s="38"/>
      <c r="AP980" s="36"/>
      <c r="AQ980" s="36"/>
      <c r="AR980" s="36"/>
      <c r="AS980" s="36"/>
      <c r="AT980" s="36"/>
      <c r="AU980" s="36"/>
      <c r="AV980" s="36"/>
      <c r="AW980" s="36"/>
    </row>
    <row r="981" spans="27:49">
      <c r="AA981" s="38"/>
      <c r="AB981" s="38"/>
      <c r="AP981" s="36"/>
      <c r="AQ981" s="36"/>
      <c r="AR981" s="36"/>
      <c r="AS981" s="36"/>
      <c r="AT981" s="36"/>
      <c r="AU981" s="36"/>
      <c r="AV981" s="36"/>
      <c r="AW981" s="36"/>
    </row>
    <row r="982" spans="27:49">
      <c r="AA982" s="38"/>
      <c r="AB982" s="38"/>
      <c r="AP982" s="36"/>
      <c r="AQ982" s="36"/>
      <c r="AR982" s="36"/>
      <c r="AS982" s="36"/>
      <c r="AT982" s="36"/>
      <c r="AU982" s="36"/>
      <c r="AV982" s="36"/>
      <c r="AW982" s="36"/>
    </row>
    <row r="983" spans="27:49">
      <c r="AA983" s="38"/>
      <c r="AB983" s="38"/>
      <c r="AP983" s="36"/>
      <c r="AQ983" s="36"/>
      <c r="AR983" s="36"/>
      <c r="AS983" s="36"/>
      <c r="AT983" s="36"/>
      <c r="AU983" s="36"/>
      <c r="AV983" s="36"/>
      <c r="AW983" s="36"/>
    </row>
    <row r="984" spans="27:49">
      <c r="AA984" s="38"/>
      <c r="AB984" s="38"/>
      <c r="AP984" s="36"/>
      <c r="AQ984" s="36"/>
      <c r="AR984" s="36"/>
      <c r="AS984" s="36"/>
      <c r="AT984" s="36"/>
      <c r="AU984" s="36"/>
      <c r="AV984" s="36"/>
      <c r="AW984" s="36"/>
    </row>
    <row r="985" spans="27:49">
      <c r="AA985" s="38"/>
      <c r="AB985" s="38"/>
      <c r="AP985" s="36"/>
      <c r="AQ985" s="36"/>
      <c r="AR985" s="36"/>
      <c r="AS985" s="36"/>
      <c r="AT985" s="36"/>
      <c r="AU985" s="36"/>
      <c r="AV985" s="36"/>
      <c r="AW985" s="36"/>
    </row>
    <row r="986" spans="27:49">
      <c r="AA986" s="38"/>
      <c r="AB986" s="38"/>
      <c r="AP986" s="36"/>
      <c r="AQ986" s="36"/>
      <c r="AR986" s="36"/>
      <c r="AS986" s="36"/>
      <c r="AT986" s="36"/>
      <c r="AU986" s="36"/>
      <c r="AV986" s="36"/>
      <c r="AW986" s="36"/>
    </row>
    <row r="987" spans="27:49">
      <c r="AA987" s="38"/>
      <c r="AB987" s="38"/>
      <c r="AP987" s="36"/>
      <c r="AQ987" s="36"/>
      <c r="AR987" s="36"/>
      <c r="AS987" s="36"/>
      <c r="AT987" s="36"/>
      <c r="AU987" s="36"/>
      <c r="AV987" s="36"/>
      <c r="AW987" s="36"/>
    </row>
    <row r="988" spans="27:49">
      <c r="AA988" s="38"/>
      <c r="AB988" s="38"/>
      <c r="AP988" s="36"/>
      <c r="AQ988" s="36"/>
      <c r="AR988" s="36"/>
      <c r="AS988" s="36"/>
      <c r="AT988" s="36"/>
      <c r="AU988" s="36"/>
      <c r="AV988" s="36"/>
      <c r="AW988" s="36"/>
    </row>
    <row r="989" spans="27:49">
      <c r="AA989" s="38"/>
      <c r="AB989" s="38"/>
      <c r="AP989" s="36"/>
      <c r="AQ989" s="36"/>
      <c r="AR989" s="36"/>
      <c r="AS989" s="36"/>
      <c r="AT989" s="36"/>
      <c r="AU989" s="36"/>
      <c r="AV989" s="36"/>
      <c r="AW989" s="36"/>
    </row>
    <row r="990" spans="27:49">
      <c r="AA990" s="38"/>
      <c r="AB990" s="38"/>
      <c r="AP990" s="36"/>
      <c r="AQ990" s="36"/>
      <c r="AR990" s="36"/>
      <c r="AS990" s="36"/>
      <c r="AT990" s="36"/>
      <c r="AU990" s="36"/>
      <c r="AV990" s="36"/>
      <c r="AW990" s="36"/>
    </row>
    <row r="991" spans="27:49">
      <c r="AA991" s="38"/>
      <c r="AB991" s="38"/>
      <c r="AP991" s="36"/>
      <c r="AQ991" s="36"/>
      <c r="AR991" s="36"/>
      <c r="AS991" s="36"/>
      <c r="AT991" s="36"/>
      <c r="AU991" s="36"/>
      <c r="AV991" s="36"/>
      <c r="AW991" s="36"/>
    </row>
    <row r="992" spans="27:49">
      <c r="AA992" s="38"/>
      <c r="AB992" s="38"/>
      <c r="AP992" s="36"/>
      <c r="AQ992" s="36"/>
      <c r="AR992" s="36"/>
      <c r="AS992" s="36"/>
      <c r="AT992" s="36"/>
      <c r="AU992" s="36"/>
      <c r="AV992" s="36"/>
      <c r="AW992" s="36"/>
    </row>
    <row r="993" spans="27:49">
      <c r="AA993" s="38"/>
      <c r="AB993" s="38"/>
      <c r="AP993" s="36"/>
      <c r="AQ993" s="36"/>
      <c r="AR993" s="36"/>
      <c r="AS993" s="36"/>
      <c r="AT993" s="36"/>
      <c r="AU993" s="36"/>
      <c r="AV993" s="36"/>
      <c r="AW993" s="36"/>
    </row>
    <row r="994" spans="27:49">
      <c r="AA994" s="38"/>
      <c r="AB994" s="38"/>
      <c r="AP994" s="36"/>
      <c r="AQ994" s="36"/>
      <c r="AR994" s="36"/>
      <c r="AS994" s="36"/>
      <c r="AT994" s="36"/>
      <c r="AU994" s="36"/>
      <c r="AV994" s="36"/>
      <c r="AW994" s="36"/>
    </row>
    <row r="995" spans="27:49">
      <c r="AA995" s="38"/>
      <c r="AB995" s="38"/>
      <c r="AP995" s="36"/>
      <c r="AQ995" s="36"/>
      <c r="AR995" s="36"/>
      <c r="AS995" s="36"/>
      <c r="AT995" s="36"/>
      <c r="AU995" s="36"/>
      <c r="AV995" s="36"/>
      <c r="AW995" s="36"/>
    </row>
    <row r="996" spans="27:49">
      <c r="AA996" s="38"/>
      <c r="AB996" s="38"/>
      <c r="AP996" s="36"/>
      <c r="AQ996" s="36"/>
      <c r="AR996" s="36"/>
      <c r="AS996" s="36"/>
      <c r="AT996" s="36"/>
      <c r="AU996" s="36"/>
      <c r="AV996" s="36"/>
      <c r="AW996" s="36"/>
    </row>
    <row r="997" spans="27:49">
      <c r="AA997" s="38"/>
      <c r="AB997" s="38"/>
      <c r="AP997" s="36"/>
      <c r="AQ997" s="36"/>
      <c r="AR997" s="36"/>
      <c r="AS997" s="36"/>
      <c r="AT997" s="36"/>
      <c r="AU997" s="36"/>
      <c r="AV997" s="36"/>
      <c r="AW997" s="36"/>
    </row>
    <row r="998" spans="27:49">
      <c r="AA998" s="38"/>
      <c r="AB998" s="38"/>
      <c r="AP998" s="36"/>
      <c r="AQ998" s="36"/>
      <c r="AR998" s="36"/>
      <c r="AS998" s="36"/>
      <c r="AT998" s="36"/>
      <c r="AU998" s="36"/>
      <c r="AV998" s="36"/>
      <c r="AW998" s="36"/>
    </row>
    <row r="999" spans="27:49">
      <c r="AA999" s="38"/>
      <c r="AB999" s="38"/>
      <c r="AP999" s="36"/>
      <c r="AQ999" s="36"/>
      <c r="AR999" s="36"/>
      <c r="AS999" s="36"/>
      <c r="AT999" s="36"/>
      <c r="AU999" s="36"/>
      <c r="AV999" s="36"/>
      <c r="AW999" s="36"/>
    </row>
    <row r="1000" spans="27:49">
      <c r="AA1000" s="38"/>
      <c r="AB1000" s="38"/>
      <c r="AP1000" s="36"/>
      <c r="AQ1000" s="36"/>
      <c r="AR1000" s="36"/>
      <c r="AS1000" s="36"/>
      <c r="AT1000" s="36"/>
      <c r="AU1000" s="36"/>
      <c r="AV1000" s="36"/>
      <c r="AW1000" s="36"/>
    </row>
    <row r="1001" spans="27:49">
      <c r="AA1001" s="38"/>
      <c r="AB1001" s="38"/>
      <c r="AP1001" s="36"/>
      <c r="AQ1001" s="36"/>
      <c r="AR1001" s="36"/>
      <c r="AS1001" s="36"/>
      <c r="AT1001" s="36"/>
      <c r="AU1001" s="36"/>
      <c r="AV1001" s="36"/>
      <c r="AW1001" s="36"/>
    </row>
    <row r="1002" spans="27:49">
      <c r="AA1002" s="38"/>
      <c r="AB1002" s="38"/>
      <c r="AP1002" s="36"/>
      <c r="AQ1002" s="36"/>
      <c r="AR1002" s="36"/>
      <c r="AS1002" s="36"/>
      <c r="AT1002" s="36"/>
      <c r="AU1002" s="36"/>
      <c r="AV1002" s="36"/>
      <c r="AW1002" s="36"/>
    </row>
    <row r="1003" spans="27:49">
      <c r="AA1003" s="38"/>
      <c r="AB1003" s="38"/>
      <c r="AP1003" s="36"/>
      <c r="AQ1003" s="36"/>
      <c r="AR1003" s="36"/>
      <c r="AS1003" s="36"/>
      <c r="AT1003" s="36"/>
      <c r="AU1003" s="36"/>
      <c r="AV1003" s="36"/>
      <c r="AW1003" s="36"/>
    </row>
    <row r="1004" spans="27:49">
      <c r="AA1004" s="38"/>
      <c r="AB1004" s="38"/>
      <c r="AP1004" s="36"/>
      <c r="AQ1004" s="36"/>
      <c r="AR1004" s="36"/>
      <c r="AS1004" s="36"/>
      <c r="AT1004" s="36"/>
      <c r="AU1004" s="36"/>
      <c r="AV1004" s="36"/>
      <c r="AW1004" s="36"/>
    </row>
    <row r="1005" spans="27:49">
      <c r="AA1005" s="38"/>
      <c r="AB1005" s="38"/>
      <c r="AP1005" s="36"/>
      <c r="AQ1005" s="36"/>
      <c r="AR1005" s="36"/>
      <c r="AS1005" s="36"/>
      <c r="AT1005" s="36"/>
      <c r="AU1005" s="36"/>
      <c r="AV1005" s="36"/>
      <c r="AW1005" s="36"/>
    </row>
    <row r="1006" spans="27:49">
      <c r="AA1006" s="38"/>
      <c r="AB1006" s="38"/>
      <c r="AP1006" s="36"/>
      <c r="AQ1006" s="36"/>
      <c r="AR1006" s="36"/>
      <c r="AS1006" s="36"/>
      <c r="AT1006" s="36"/>
      <c r="AU1006" s="36"/>
      <c r="AV1006" s="36"/>
      <c r="AW1006" s="36"/>
    </row>
    <row r="1007" spans="27:49">
      <c r="AA1007" s="38"/>
      <c r="AB1007" s="38"/>
      <c r="AP1007" s="36"/>
      <c r="AQ1007" s="36"/>
      <c r="AR1007" s="36"/>
      <c r="AS1007" s="36"/>
      <c r="AT1007" s="36"/>
      <c r="AU1007" s="36"/>
      <c r="AV1007" s="36"/>
      <c r="AW1007" s="36"/>
    </row>
    <row r="1008" spans="27:49">
      <c r="AA1008" s="38"/>
      <c r="AB1008" s="38"/>
      <c r="AP1008" s="36"/>
      <c r="AQ1008" s="36"/>
      <c r="AR1008" s="36"/>
      <c r="AS1008" s="36"/>
      <c r="AT1008" s="36"/>
      <c r="AU1008" s="36"/>
      <c r="AV1008" s="36"/>
      <c r="AW1008" s="36"/>
    </row>
    <row r="1009" spans="27:49">
      <c r="AA1009" s="38"/>
      <c r="AB1009" s="38"/>
      <c r="AP1009" s="36"/>
      <c r="AQ1009" s="36"/>
      <c r="AR1009" s="36"/>
      <c r="AS1009" s="36"/>
      <c r="AT1009" s="36"/>
      <c r="AU1009" s="36"/>
      <c r="AV1009" s="36"/>
      <c r="AW1009" s="36"/>
    </row>
    <row r="1010" spans="27:49">
      <c r="AA1010" s="38"/>
      <c r="AB1010" s="38"/>
      <c r="AP1010" s="36"/>
      <c r="AQ1010" s="36"/>
      <c r="AR1010" s="36"/>
      <c r="AS1010" s="36"/>
      <c r="AT1010" s="36"/>
      <c r="AU1010" s="36"/>
      <c r="AV1010" s="36"/>
      <c r="AW1010" s="36"/>
    </row>
    <row r="1011" spans="27:49">
      <c r="AA1011" s="38"/>
      <c r="AB1011" s="38"/>
      <c r="AP1011" s="36"/>
      <c r="AQ1011" s="36"/>
      <c r="AR1011" s="36"/>
      <c r="AS1011" s="36"/>
      <c r="AT1011" s="36"/>
      <c r="AU1011" s="36"/>
      <c r="AV1011" s="36"/>
      <c r="AW1011" s="36"/>
    </row>
    <row r="1012" spans="27:49">
      <c r="AA1012" s="38"/>
      <c r="AB1012" s="38"/>
      <c r="AP1012" s="36"/>
      <c r="AQ1012" s="36"/>
      <c r="AR1012" s="36"/>
      <c r="AS1012" s="36"/>
      <c r="AT1012" s="36"/>
      <c r="AU1012" s="36"/>
      <c r="AV1012" s="36"/>
      <c r="AW1012" s="36"/>
    </row>
    <row r="1013" spans="27:49">
      <c r="AA1013" s="38"/>
      <c r="AB1013" s="38"/>
      <c r="AP1013" s="36"/>
      <c r="AQ1013" s="36"/>
      <c r="AR1013" s="36"/>
      <c r="AS1013" s="36"/>
      <c r="AT1013" s="36"/>
      <c r="AU1013" s="36"/>
      <c r="AV1013" s="36"/>
      <c r="AW1013" s="36"/>
    </row>
    <row r="1014" spans="27:49">
      <c r="AA1014" s="38"/>
      <c r="AB1014" s="38"/>
      <c r="AP1014" s="36"/>
      <c r="AQ1014" s="36"/>
      <c r="AR1014" s="36"/>
      <c r="AS1014" s="36"/>
      <c r="AT1014" s="36"/>
      <c r="AU1014" s="36"/>
      <c r="AV1014" s="36"/>
      <c r="AW1014" s="36"/>
    </row>
    <row r="1015" spans="27:49">
      <c r="AA1015" s="38"/>
      <c r="AB1015" s="38"/>
      <c r="AP1015" s="36"/>
      <c r="AQ1015" s="36"/>
      <c r="AR1015" s="36"/>
      <c r="AS1015" s="36"/>
      <c r="AT1015" s="36"/>
      <c r="AU1015" s="36"/>
      <c r="AV1015" s="36"/>
      <c r="AW1015" s="36"/>
    </row>
    <row r="1016" spans="27:49">
      <c r="AA1016" s="38"/>
      <c r="AB1016" s="38"/>
      <c r="AP1016" s="36"/>
      <c r="AQ1016" s="36"/>
      <c r="AR1016" s="36"/>
      <c r="AS1016" s="36"/>
      <c r="AT1016" s="36"/>
      <c r="AU1016" s="36"/>
      <c r="AV1016" s="36"/>
      <c r="AW1016" s="36"/>
    </row>
    <row r="1017" spans="27:49">
      <c r="AA1017" s="38"/>
      <c r="AB1017" s="38"/>
      <c r="AP1017" s="36"/>
      <c r="AQ1017" s="36"/>
      <c r="AR1017" s="36"/>
      <c r="AS1017" s="36"/>
      <c r="AT1017" s="36"/>
      <c r="AU1017" s="36"/>
      <c r="AV1017" s="36"/>
      <c r="AW1017" s="36"/>
    </row>
    <row r="1018" spans="27:49">
      <c r="AA1018" s="38"/>
      <c r="AB1018" s="38"/>
      <c r="AP1018" s="36"/>
      <c r="AQ1018" s="36"/>
      <c r="AR1018" s="36"/>
      <c r="AS1018" s="36"/>
      <c r="AT1018" s="36"/>
      <c r="AU1018" s="36"/>
      <c r="AV1018" s="36"/>
      <c r="AW1018" s="36"/>
    </row>
    <row r="1019" spans="27:49">
      <c r="AA1019" s="38"/>
      <c r="AB1019" s="38"/>
      <c r="AP1019" s="36"/>
      <c r="AQ1019" s="36"/>
      <c r="AR1019" s="36"/>
      <c r="AS1019" s="36"/>
      <c r="AT1019" s="36"/>
      <c r="AU1019" s="36"/>
      <c r="AV1019" s="36"/>
      <c r="AW1019" s="36"/>
    </row>
    <row r="1020" spans="27:49">
      <c r="AA1020" s="38"/>
      <c r="AB1020" s="38"/>
      <c r="AP1020" s="36"/>
      <c r="AQ1020" s="36"/>
      <c r="AR1020" s="36"/>
      <c r="AS1020" s="36"/>
      <c r="AT1020" s="36"/>
      <c r="AU1020" s="36"/>
      <c r="AV1020" s="36"/>
      <c r="AW1020" s="36"/>
    </row>
    <row r="1021" spans="27:49">
      <c r="AA1021" s="38"/>
      <c r="AB1021" s="38"/>
      <c r="AP1021" s="36"/>
      <c r="AQ1021" s="36"/>
      <c r="AR1021" s="36"/>
      <c r="AS1021" s="36"/>
      <c r="AT1021" s="36"/>
      <c r="AU1021" s="36"/>
      <c r="AV1021" s="36"/>
      <c r="AW1021" s="36"/>
    </row>
    <row r="1022" spans="27:49">
      <c r="AA1022" s="38"/>
      <c r="AB1022" s="38"/>
      <c r="AP1022" s="36"/>
      <c r="AQ1022" s="36"/>
      <c r="AR1022" s="36"/>
      <c r="AS1022" s="36"/>
      <c r="AT1022" s="36"/>
      <c r="AU1022" s="36"/>
      <c r="AV1022" s="36"/>
      <c r="AW1022" s="36"/>
    </row>
    <row r="1023" spans="27:49">
      <c r="AA1023" s="38"/>
      <c r="AB1023" s="38"/>
      <c r="AP1023" s="36"/>
      <c r="AQ1023" s="36"/>
      <c r="AR1023" s="36"/>
      <c r="AS1023" s="36"/>
      <c r="AT1023" s="36"/>
      <c r="AU1023" s="36"/>
      <c r="AV1023" s="36"/>
      <c r="AW1023" s="36"/>
    </row>
    <row r="1024" spans="27:49">
      <c r="AA1024" s="38"/>
      <c r="AB1024" s="38"/>
      <c r="AP1024" s="36"/>
      <c r="AQ1024" s="36"/>
      <c r="AR1024" s="36"/>
      <c r="AS1024" s="36"/>
      <c r="AT1024" s="36"/>
      <c r="AU1024" s="36"/>
      <c r="AV1024" s="36"/>
      <c r="AW1024" s="36"/>
    </row>
    <row r="1025" spans="27:49">
      <c r="AA1025" s="38"/>
      <c r="AB1025" s="38"/>
      <c r="AP1025" s="36"/>
      <c r="AQ1025" s="36"/>
      <c r="AR1025" s="36"/>
      <c r="AS1025" s="36"/>
      <c r="AT1025" s="36"/>
      <c r="AU1025" s="36"/>
      <c r="AV1025" s="36"/>
      <c r="AW1025" s="36"/>
    </row>
    <row r="1026" spans="27:49">
      <c r="AA1026" s="38"/>
      <c r="AB1026" s="38"/>
      <c r="AP1026" s="36"/>
      <c r="AQ1026" s="36"/>
      <c r="AR1026" s="36"/>
      <c r="AS1026" s="36"/>
      <c r="AT1026" s="36"/>
      <c r="AU1026" s="36"/>
      <c r="AV1026" s="36"/>
      <c r="AW1026" s="36"/>
    </row>
    <row r="1027" spans="27:49">
      <c r="AA1027" s="38"/>
      <c r="AB1027" s="38"/>
      <c r="AP1027" s="36"/>
      <c r="AQ1027" s="36"/>
      <c r="AR1027" s="36"/>
      <c r="AS1027" s="36"/>
      <c r="AT1027" s="36"/>
      <c r="AU1027" s="36"/>
      <c r="AV1027" s="36"/>
      <c r="AW1027" s="36"/>
    </row>
    <row r="1028" spans="27:49">
      <c r="AA1028" s="38"/>
      <c r="AB1028" s="38"/>
      <c r="AP1028" s="36"/>
      <c r="AQ1028" s="36"/>
      <c r="AR1028" s="36"/>
      <c r="AS1028" s="36"/>
      <c r="AT1028" s="36"/>
      <c r="AU1028" s="36"/>
      <c r="AV1028" s="36"/>
      <c r="AW1028" s="36"/>
    </row>
    <row r="1029" spans="27:49">
      <c r="AA1029" s="38"/>
      <c r="AB1029" s="38"/>
      <c r="AP1029" s="36"/>
      <c r="AQ1029" s="36"/>
      <c r="AR1029" s="36"/>
      <c r="AS1029" s="36"/>
      <c r="AT1029" s="36"/>
      <c r="AU1029" s="36"/>
      <c r="AV1029" s="36"/>
      <c r="AW1029" s="36"/>
    </row>
    <row r="1030" spans="27:49">
      <c r="AA1030" s="38"/>
      <c r="AB1030" s="38"/>
      <c r="AP1030" s="36"/>
      <c r="AQ1030" s="36"/>
      <c r="AR1030" s="36"/>
      <c r="AS1030" s="36"/>
      <c r="AT1030" s="36"/>
      <c r="AU1030" s="36"/>
      <c r="AV1030" s="36"/>
      <c r="AW1030" s="36"/>
    </row>
    <row r="1031" spans="27:49">
      <c r="AA1031" s="38"/>
      <c r="AB1031" s="38"/>
      <c r="AP1031" s="36"/>
      <c r="AQ1031" s="36"/>
      <c r="AR1031" s="36"/>
      <c r="AS1031" s="36"/>
      <c r="AT1031" s="36"/>
      <c r="AU1031" s="36"/>
      <c r="AV1031" s="36"/>
      <c r="AW1031" s="36"/>
    </row>
    <row r="1032" spans="27:49">
      <c r="AA1032" s="38"/>
      <c r="AB1032" s="38"/>
      <c r="AP1032" s="36"/>
      <c r="AQ1032" s="36"/>
      <c r="AR1032" s="36"/>
      <c r="AS1032" s="36"/>
      <c r="AT1032" s="36"/>
      <c r="AU1032" s="36"/>
      <c r="AV1032" s="36"/>
      <c r="AW1032" s="36"/>
    </row>
    <row r="1033" spans="27:49">
      <c r="AA1033" s="38"/>
      <c r="AB1033" s="38"/>
      <c r="AP1033" s="36"/>
      <c r="AQ1033" s="36"/>
      <c r="AR1033" s="36"/>
      <c r="AS1033" s="36"/>
      <c r="AT1033" s="36"/>
      <c r="AU1033" s="36"/>
      <c r="AV1033" s="36"/>
      <c r="AW1033" s="36"/>
    </row>
    <row r="1034" spans="27:49">
      <c r="AA1034" s="38"/>
      <c r="AB1034" s="38"/>
      <c r="AP1034" s="36"/>
      <c r="AQ1034" s="36"/>
      <c r="AR1034" s="36"/>
      <c r="AS1034" s="36"/>
      <c r="AT1034" s="36"/>
      <c r="AU1034" s="36"/>
      <c r="AV1034" s="36"/>
      <c r="AW1034" s="36"/>
    </row>
    <row r="1035" spans="27:49">
      <c r="AA1035" s="38"/>
      <c r="AB1035" s="38"/>
      <c r="AP1035" s="36"/>
      <c r="AQ1035" s="36"/>
      <c r="AR1035" s="36"/>
      <c r="AS1035" s="36"/>
      <c r="AT1035" s="36"/>
      <c r="AU1035" s="36"/>
      <c r="AV1035" s="36"/>
      <c r="AW1035" s="36"/>
    </row>
    <row r="1036" spans="27:49">
      <c r="AA1036" s="38"/>
      <c r="AB1036" s="38"/>
      <c r="AP1036" s="36"/>
      <c r="AQ1036" s="36"/>
      <c r="AR1036" s="36"/>
      <c r="AS1036" s="36"/>
      <c r="AT1036" s="36"/>
      <c r="AU1036" s="36"/>
      <c r="AV1036" s="36"/>
      <c r="AW1036" s="36"/>
    </row>
    <row r="1037" spans="27:49">
      <c r="AA1037" s="38"/>
      <c r="AB1037" s="38"/>
      <c r="AP1037" s="36"/>
      <c r="AQ1037" s="36"/>
      <c r="AR1037" s="36"/>
      <c r="AS1037" s="36"/>
      <c r="AT1037" s="36"/>
      <c r="AU1037" s="36"/>
      <c r="AV1037" s="36"/>
      <c r="AW1037" s="36"/>
    </row>
    <row r="1038" spans="27:49">
      <c r="AA1038" s="38"/>
      <c r="AB1038" s="38"/>
      <c r="AP1038" s="36"/>
      <c r="AQ1038" s="36"/>
      <c r="AR1038" s="36"/>
      <c r="AS1038" s="36"/>
      <c r="AT1038" s="36"/>
      <c r="AU1038" s="36"/>
      <c r="AV1038" s="36"/>
      <c r="AW1038" s="36"/>
    </row>
    <row r="1039" spans="27:49">
      <c r="AA1039" s="38"/>
      <c r="AB1039" s="38"/>
      <c r="AP1039" s="36"/>
      <c r="AQ1039" s="36"/>
      <c r="AR1039" s="36"/>
      <c r="AS1039" s="36"/>
      <c r="AT1039" s="36"/>
      <c r="AU1039" s="36"/>
      <c r="AV1039" s="36"/>
      <c r="AW1039" s="36"/>
    </row>
    <row r="1040" spans="27:49">
      <c r="AA1040" s="38"/>
      <c r="AB1040" s="38"/>
      <c r="AP1040" s="36"/>
      <c r="AQ1040" s="36"/>
      <c r="AR1040" s="36"/>
      <c r="AS1040" s="36"/>
      <c r="AT1040" s="36"/>
      <c r="AU1040" s="36"/>
      <c r="AV1040" s="36"/>
      <c r="AW1040" s="36"/>
    </row>
    <row r="1041" spans="27:49">
      <c r="AA1041" s="38"/>
      <c r="AB1041" s="38"/>
      <c r="AP1041" s="36"/>
      <c r="AQ1041" s="36"/>
      <c r="AR1041" s="36"/>
      <c r="AS1041" s="36"/>
      <c r="AT1041" s="36"/>
      <c r="AU1041" s="36"/>
      <c r="AV1041" s="36"/>
      <c r="AW1041" s="36"/>
    </row>
    <row r="1042" spans="27:49">
      <c r="AA1042" s="38"/>
      <c r="AB1042" s="38"/>
      <c r="AP1042" s="36"/>
      <c r="AQ1042" s="36"/>
      <c r="AR1042" s="36"/>
      <c r="AS1042" s="36"/>
      <c r="AT1042" s="36"/>
      <c r="AU1042" s="36"/>
      <c r="AV1042" s="36"/>
      <c r="AW1042" s="36"/>
    </row>
    <row r="1043" spans="27:49">
      <c r="AA1043" s="38"/>
      <c r="AB1043" s="38"/>
      <c r="AP1043" s="36"/>
      <c r="AQ1043" s="36"/>
      <c r="AR1043" s="36"/>
      <c r="AS1043" s="36"/>
      <c r="AT1043" s="36"/>
      <c r="AU1043" s="36"/>
      <c r="AV1043" s="36"/>
      <c r="AW1043" s="36"/>
    </row>
    <row r="1044" spans="27:49">
      <c r="AA1044" s="38"/>
      <c r="AB1044" s="38"/>
      <c r="AP1044" s="36"/>
      <c r="AQ1044" s="36"/>
      <c r="AR1044" s="36"/>
      <c r="AS1044" s="36"/>
      <c r="AT1044" s="36"/>
      <c r="AU1044" s="36"/>
      <c r="AV1044" s="36"/>
      <c r="AW1044" s="36"/>
    </row>
    <row r="1045" spans="27:49">
      <c r="AA1045" s="38"/>
      <c r="AB1045" s="38"/>
      <c r="AP1045" s="36"/>
      <c r="AQ1045" s="36"/>
      <c r="AR1045" s="36"/>
      <c r="AS1045" s="36"/>
      <c r="AT1045" s="36"/>
      <c r="AU1045" s="36"/>
      <c r="AV1045" s="36"/>
      <c r="AW1045" s="36"/>
    </row>
    <row r="1046" spans="27:49">
      <c r="AA1046" s="38"/>
      <c r="AB1046" s="38"/>
      <c r="AP1046" s="36"/>
      <c r="AQ1046" s="36"/>
      <c r="AR1046" s="36"/>
      <c r="AS1046" s="36"/>
      <c r="AT1046" s="36"/>
      <c r="AU1046" s="36"/>
      <c r="AV1046" s="36"/>
      <c r="AW1046" s="36"/>
    </row>
    <row r="1047" spans="27:49">
      <c r="AA1047" s="38"/>
      <c r="AB1047" s="38"/>
      <c r="AP1047" s="36"/>
      <c r="AQ1047" s="36"/>
      <c r="AR1047" s="36"/>
      <c r="AS1047" s="36"/>
      <c r="AT1047" s="36"/>
      <c r="AU1047" s="36"/>
      <c r="AV1047" s="36"/>
      <c r="AW1047" s="36"/>
    </row>
    <row r="1048" spans="27:49">
      <c r="AA1048" s="38"/>
      <c r="AB1048" s="38"/>
      <c r="AP1048" s="36"/>
      <c r="AQ1048" s="36"/>
      <c r="AR1048" s="36"/>
      <c r="AS1048" s="36"/>
      <c r="AT1048" s="36"/>
      <c r="AU1048" s="36"/>
      <c r="AV1048" s="36"/>
      <c r="AW1048" s="36"/>
    </row>
    <row r="1049" spans="27:49">
      <c r="AA1049" s="38"/>
      <c r="AB1049" s="38"/>
      <c r="AP1049" s="36"/>
      <c r="AQ1049" s="36"/>
      <c r="AR1049" s="36"/>
      <c r="AS1049" s="36"/>
      <c r="AT1049" s="36"/>
      <c r="AU1049" s="36"/>
      <c r="AV1049" s="36"/>
      <c r="AW1049" s="36"/>
    </row>
    <row r="1050" spans="27:49">
      <c r="AA1050" s="38"/>
      <c r="AB1050" s="38"/>
      <c r="AP1050" s="36"/>
      <c r="AQ1050" s="36"/>
      <c r="AR1050" s="36"/>
      <c r="AS1050" s="36"/>
      <c r="AT1050" s="36"/>
      <c r="AU1050" s="36"/>
      <c r="AV1050" s="36"/>
      <c r="AW1050" s="36"/>
    </row>
    <row r="1051" spans="27:49">
      <c r="AA1051" s="38"/>
      <c r="AB1051" s="38"/>
      <c r="AP1051" s="36"/>
      <c r="AQ1051" s="36"/>
      <c r="AR1051" s="36"/>
      <c r="AS1051" s="36"/>
      <c r="AT1051" s="36"/>
      <c r="AU1051" s="36"/>
      <c r="AV1051" s="36"/>
      <c r="AW1051" s="36"/>
    </row>
    <row r="1052" spans="27:49">
      <c r="AA1052" s="38"/>
      <c r="AB1052" s="38"/>
      <c r="AP1052" s="36"/>
      <c r="AQ1052" s="36"/>
      <c r="AR1052" s="36"/>
      <c r="AS1052" s="36"/>
      <c r="AT1052" s="36"/>
      <c r="AU1052" s="36"/>
      <c r="AV1052" s="36"/>
      <c r="AW1052" s="36"/>
    </row>
    <row r="1053" spans="27:49">
      <c r="AA1053" s="38"/>
      <c r="AB1053" s="38"/>
      <c r="AP1053" s="36"/>
      <c r="AQ1053" s="36"/>
      <c r="AR1053" s="36"/>
      <c r="AS1053" s="36"/>
      <c r="AT1053" s="36"/>
      <c r="AU1053" s="36"/>
      <c r="AV1053" s="36"/>
      <c r="AW1053" s="36"/>
    </row>
    <row r="1054" spans="27:49">
      <c r="AA1054" s="38"/>
      <c r="AB1054" s="38"/>
      <c r="AP1054" s="36"/>
      <c r="AQ1054" s="36"/>
      <c r="AR1054" s="36"/>
      <c r="AS1054" s="36"/>
      <c r="AT1054" s="36"/>
      <c r="AU1054" s="36"/>
      <c r="AV1054" s="36"/>
      <c r="AW1054" s="36"/>
    </row>
    <row r="1055" spans="27:49">
      <c r="AA1055" s="38"/>
      <c r="AB1055" s="38"/>
      <c r="AP1055" s="36"/>
      <c r="AQ1055" s="36"/>
      <c r="AR1055" s="36"/>
      <c r="AS1055" s="36"/>
      <c r="AT1055" s="36"/>
      <c r="AU1055" s="36"/>
      <c r="AV1055" s="36"/>
      <c r="AW1055" s="36"/>
    </row>
    <row r="1056" spans="27:49">
      <c r="AA1056" s="38"/>
      <c r="AB1056" s="38"/>
      <c r="AP1056" s="36"/>
      <c r="AQ1056" s="36"/>
      <c r="AR1056" s="36"/>
      <c r="AS1056" s="36"/>
      <c r="AT1056" s="36"/>
      <c r="AU1056" s="36"/>
      <c r="AV1056" s="36"/>
      <c r="AW1056" s="36"/>
    </row>
    <row r="1057" spans="27:49">
      <c r="AA1057" s="38"/>
      <c r="AB1057" s="38"/>
      <c r="AP1057" s="36"/>
      <c r="AQ1057" s="36"/>
      <c r="AR1057" s="36"/>
      <c r="AS1057" s="36"/>
      <c r="AT1057" s="36"/>
      <c r="AU1057" s="36"/>
      <c r="AV1057" s="36"/>
      <c r="AW1057" s="36"/>
    </row>
    <row r="1058" spans="27:49">
      <c r="AA1058" s="38"/>
      <c r="AB1058" s="38"/>
      <c r="AP1058" s="36"/>
      <c r="AQ1058" s="36"/>
      <c r="AR1058" s="36"/>
      <c r="AS1058" s="36"/>
      <c r="AT1058" s="36"/>
      <c r="AU1058" s="36"/>
      <c r="AV1058" s="36"/>
      <c r="AW1058" s="36"/>
    </row>
    <row r="1059" spans="27:49">
      <c r="AA1059" s="38"/>
      <c r="AB1059" s="38"/>
      <c r="AP1059" s="36"/>
      <c r="AQ1059" s="36"/>
      <c r="AR1059" s="36"/>
      <c r="AS1059" s="36"/>
      <c r="AT1059" s="36"/>
      <c r="AU1059" s="36"/>
      <c r="AV1059" s="36"/>
      <c r="AW1059" s="36"/>
    </row>
    <row r="1060" spans="27:49">
      <c r="AA1060" s="38"/>
      <c r="AB1060" s="38"/>
      <c r="AP1060" s="36"/>
      <c r="AQ1060" s="36"/>
      <c r="AR1060" s="36"/>
      <c r="AS1060" s="36"/>
      <c r="AT1060" s="36"/>
      <c r="AU1060" s="36"/>
      <c r="AV1060" s="36"/>
      <c r="AW1060" s="36"/>
    </row>
    <row r="1061" spans="27:49">
      <c r="AA1061" s="38"/>
      <c r="AB1061" s="38"/>
      <c r="AP1061" s="36"/>
      <c r="AQ1061" s="36"/>
      <c r="AR1061" s="36"/>
      <c r="AS1061" s="36"/>
      <c r="AT1061" s="36"/>
      <c r="AU1061" s="36"/>
      <c r="AV1061" s="36"/>
      <c r="AW1061" s="36"/>
    </row>
    <row r="1062" spans="27:49">
      <c r="AA1062" s="38"/>
      <c r="AB1062" s="38"/>
      <c r="AP1062" s="36"/>
      <c r="AQ1062" s="36"/>
      <c r="AR1062" s="36"/>
      <c r="AS1062" s="36"/>
      <c r="AT1062" s="36"/>
      <c r="AU1062" s="36"/>
      <c r="AV1062" s="36"/>
      <c r="AW1062" s="36"/>
    </row>
    <row r="1063" spans="27:49">
      <c r="AA1063" s="38"/>
      <c r="AB1063" s="38"/>
      <c r="AP1063" s="36"/>
      <c r="AQ1063" s="36"/>
      <c r="AR1063" s="36"/>
      <c r="AS1063" s="36"/>
      <c r="AT1063" s="36"/>
      <c r="AU1063" s="36"/>
      <c r="AV1063" s="36"/>
      <c r="AW1063" s="36"/>
    </row>
    <row r="1064" spans="27:49">
      <c r="AA1064" s="38"/>
      <c r="AB1064" s="38"/>
      <c r="AP1064" s="36"/>
      <c r="AQ1064" s="36"/>
      <c r="AR1064" s="36"/>
      <c r="AS1064" s="36"/>
      <c r="AT1064" s="36"/>
      <c r="AU1064" s="36"/>
      <c r="AV1064" s="36"/>
      <c r="AW1064" s="36"/>
    </row>
    <row r="1065" spans="27:49">
      <c r="AA1065" s="38"/>
      <c r="AB1065" s="38"/>
      <c r="AP1065" s="36"/>
      <c r="AQ1065" s="36"/>
      <c r="AR1065" s="36"/>
      <c r="AS1065" s="36"/>
      <c r="AT1065" s="36"/>
      <c r="AU1065" s="36"/>
      <c r="AV1065" s="36"/>
      <c r="AW1065" s="36"/>
    </row>
    <row r="1066" spans="27:49">
      <c r="AA1066" s="38"/>
      <c r="AB1066" s="38"/>
      <c r="AP1066" s="36"/>
      <c r="AQ1066" s="36"/>
      <c r="AR1066" s="36"/>
      <c r="AS1066" s="36"/>
      <c r="AT1066" s="36"/>
      <c r="AU1066" s="36"/>
      <c r="AV1066" s="36"/>
      <c r="AW1066" s="36"/>
    </row>
    <row r="1067" spans="27:49">
      <c r="AA1067" s="38"/>
      <c r="AB1067" s="38"/>
      <c r="AP1067" s="36"/>
      <c r="AQ1067" s="36"/>
      <c r="AR1067" s="36"/>
      <c r="AS1067" s="36"/>
      <c r="AT1067" s="36"/>
      <c r="AU1067" s="36"/>
      <c r="AV1067" s="36"/>
      <c r="AW1067" s="36"/>
    </row>
    <row r="1068" spans="27:49">
      <c r="AA1068" s="38"/>
      <c r="AB1068" s="38"/>
      <c r="AP1068" s="36"/>
      <c r="AQ1068" s="36"/>
      <c r="AR1068" s="36"/>
      <c r="AS1068" s="36"/>
      <c r="AT1068" s="36"/>
      <c r="AU1068" s="36"/>
      <c r="AV1068" s="36"/>
      <c r="AW1068" s="36"/>
    </row>
    <row r="1069" spans="27:49">
      <c r="AA1069" s="38"/>
      <c r="AB1069" s="38"/>
      <c r="AP1069" s="36"/>
      <c r="AQ1069" s="36"/>
      <c r="AR1069" s="36"/>
      <c r="AS1069" s="36"/>
      <c r="AT1069" s="36"/>
      <c r="AU1069" s="36"/>
      <c r="AV1069" s="36"/>
      <c r="AW1069" s="36"/>
    </row>
    <row r="1070" spans="27:49">
      <c r="AA1070" s="38"/>
      <c r="AB1070" s="38"/>
      <c r="AP1070" s="36"/>
      <c r="AQ1070" s="36"/>
      <c r="AR1070" s="36"/>
      <c r="AS1070" s="36"/>
      <c r="AT1070" s="36"/>
      <c r="AU1070" s="36"/>
      <c r="AV1070" s="36"/>
      <c r="AW1070" s="36"/>
    </row>
    <row r="1071" spans="27:49">
      <c r="AA1071" s="38"/>
      <c r="AB1071" s="38"/>
      <c r="AP1071" s="36"/>
      <c r="AQ1071" s="36"/>
      <c r="AR1071" s="36"/>
      <c r="AS1071" s="36"/>
      <c r="AT1071" s="36"/>
      <c r="AU1071" s="36"/>
      <c r="AV1071" s="36"/>
      <c r="AW1071" s="36"/>
    </row>
    <row r="1072" spans="27:49">
      <c r="AA1072" s="38"/>
      <c r="AB1072" s="38"/>
      <c r="AP1072" s="36"/>
      <c r="AQ1072" s="36"/>
      <c r="AR1072" s="36"/>
      <c r="AS1072" s="36"/>
      <c r="AT1072" s="36"/>
      <c r="AU1072" s="36"/>
      <c r="AV1072" s="36"/>
      <c r="AW1072" s="36"/>
    </row>
    <row r="1073" spans="27:49">
      <c r="AA1073" s="38"/>
      <c r="AB1073" s="38"/>
      <c r="AP1073" s="36"/>
      <c r="AQ1073" s="36"/>
      <c r="AR1073" s="36"/>
      <c r="AS1073" s="36"/>
      <c r="AT1073" s="36"/>
      <c r="AU1073" s="36"/>
      <c r="AV1073" s="36"/>
      <c r="AW1073" s="36"/>
    </row>
    <row r="1074" spans="27:49">
      <c r="AA1074" s="38"/>
      <c r="AB1074" s="38"/>
      <c r="AP1074" s="36"/>
      <c r="AQ1074" s="36"/>
      <c r="AR1074" s="36"/>
      <c r="AS1074" s="36"/>
      <c r="AT1074" s="36"/>
      <c r="AU1074" s="36"/>
      <c r="AV1074" s="36"/>
      <c r="AW1074" s="36"/>
    </row>
    <row r="1075" spans="27:49">
      <c r="AA1075" s="38"/>
      <c r="AB1075" s="38"/>
      <c r="AP1075" s="36"/>
      <c r="AQ1075" s="36"/>
      <c r="AR1075" s="36"/>
      <c r="AS1075" s="36"/>
      <c r="AT1075" s="36"/>
      <c r="AU1075" s="36"/>
      <c r="AV1075" s="36"/>
      <c r="AW1075" s="36"/>
    </row>
    <row r="1076" spans="27:49">
      <c r="AA1076" s="38"/>
      <c r="AB1076" s="38"/>
      <c r="AP1076" s="36"/>
      <c r="AQ1076" s="36"/>
      <c r="AR1076" s="36"/>
      <c r="AS1076" s="36"/>
      <c r="AT1076" s="36"/>
      <c r="AU1076" s="36"/>
      <c r="AV1076" s="36"/>
      <c r="AW1076" s="36"/>
    </row>
    <row r="1077" spans="27:49">
      <c r="AA1077" s="38"/>
      <c r="AB1077" s="38"/>
      <c r="AP1077" s="36"/>
      <c r="AQ1077" s="36"/>
      <c r="AR1077" s="36"/>
      <c r="AS1077" s="36"/>
      <c r="AT1077" s="36"/>
      <c r="AU1077" s="36"/>
      <c r="AV1077" s="36"/>
      <c r="AW1077" s="36"/>
    </row>
    <row r="1078" spans="27:49">
      <c r="AA1078" s="38"/>
      <c r="AB1078" s="38"/>
      <c r="AP1078" s="36"/>
      <c r="AQ1078" s="36"/>
      <c r="AR1078" s="36"/>
      <c r="AS1078" s="36"/>
      <c r="AT1078" s="36"/>
      <c r="AU1078" s="36"/>
      <c r="AV1078" s="36"/>
      <c r="AW1078" s="36"/>
    </row>
    <row r="1079" spans="27:49">
      <c r="AA1079" s="38"/>
      <c r="AB1079" s="38"/>
      <c r="AP1079" s="36"/>
      <c r="AQ1079" s="36"/>
      <c r="AR1079" s="36"/>
      <c r="AS1079" s="36"/>
      <c r="AT1079" s="36"/>
      <c r="AU1079" s="36"/>
      <c r="AV1079" s="36"/>
      <c r="AW1079" s="36"/>
    </row>
    <row r="1080" spans="27:49">
      <c r="AA1080" s="38"/>
      <c r="AB1080" s="38"/>
      <c r="AP1080" s="36"/>
      <c r="AQ1080" s="36"/>
      <c r="AR1080" s="36"/>
      <c r="AS1080" s="36"/>
      <c r="AT1080" s="36"/>
      <c r="AU1080" s="36"/>
      <c r="AV1080" s="36"/>
      <c r="AW1080" s="36"/>
    </row>
    <row r="1081" spans="27:49">
      <c r="AA1081" s="38"/>
      <c r="AB1081" s="38"/>
      <c r="AP1081" s="36"/>
      <c r="AQ1081" s="36"/>
      <c r="AR1081" s="36"/>
      <c r="AS1081" s="36"/>
      <c r="AT1081" s="36"/>
      <c r="AU1081" s="36"/>
      <c r="AV1081" s="36"/>
      <c r="AW1081" s="36"/>
    </row>
    <row r="1082" spans="27:49">
      <c r="AA1082" s="38"/>
      <c r="AB1082" s="38"/>
      <c r="AP1082" s="36"/>
      <c r="AQ1082" s="36"/>
      <c r="AR1082" s="36"/>
      <c r="AS1082" s="36"/>
      <c r="AT1082" s="36"/>
      <c r="AU1082" s="36"/>
      <c r="AV1082" s="36"/>
      <c r="AW1082" s="36"/>
    </row>
    <row r="1083" spans="27:49">
      <c r="AA1083" s="38"/>
      <c r="AB1083" s="38"/>
      <c r="AP1083" s="36"/>
      <c r="AQ1083" s="36"/>
      <c r="AR1083" s="36"/>
      <c r="AS1083" s="36"/>
      <c r="AT1083" s="36"/>
      <c r="AU1083" s="36"/>
      <c r="AV1083" s="36"/>
      <c r="AW1083" s="36"/>
    </row>
    <row r="1084" spans="27:49">
      <c r="AA1084" s="38"/>
      <c r="AB1084" s="38"/>
      <c r="AP1084" s="36"/>
      <c r="AQ1084" s="36"/>
      <c r="AR1084" s="36"/>
      <c r="AS1084" s="36"/>
      <c r="AT1084" s="36"/>
      <c r="AU1084" s="36"/>
      <c r="AV1084" s="36"/>
      <c r="AW1084" s="36"/>
    </row>
    <row r="1085" spans="27:49">
      <c r="AA1085" s="38"/>
      <c r="AB1085" s="38"/>
      <c r="AP1085" s="36"/>
      <c r="AQ1085" s="36"/>
      <c r="AR1085" s="36"/>
      <c r="AS1085" s="36"/>
      <c r="AT1085" s="36"/>
      <c r="AU1085" s="36"/>
      <c r="AV1085" s="36"/>
      <c r="AW1085" s="36"/>
    </row>
    <row r="1086" spans="27:49">
      <c r="AA1086" s="38"/>
      <c r="AB1086" s="38"/>
      <c r="AP1086" s="36"/>
      <c r="AQ1086" s="36"/>
      <c r="AR1086" s="36"/>
      <c r="AS1086" s="36"/>
      <c r="AT1086" s="36"/>
      <c r="AU1086" s="36"/>
      <c r="AV1086" s="36"/>
      <c r="AW1086" s="36"/>
    </row>
    <row r="1087" spans="27:49">
      <c r="AA1087" s="38"/>
      <c r="AB1087" s="38"/>
      <c r="AP1087" s="36"/>
      <c r="AQ1087" s="36"/>
      <c r="AR1087" s="36"/>
      <c r="AS1087" s="36"/>
      <c r="AT1087" s="36"/>
      <c r="AU1087" s="36"/>
      <c r="AV1087" s="36"/>
      <c r="AW1087" s="36"/>
    </row>
    <row r="1088" spans="27:49">
      <c r="AA1088" s="38"/>
      <c r="AB1088" s="38"/>
      <c r="AP1088" s="36"/>
      <c r="AQ1088" s="36"/>
      <c r="AR1088" s="36"/>
      <c r="AS1088" s="36"/>
      <c r="AT1088" s="36"/>
      <c r="AU1088" s="36"/>
      <c r="AV1088" s="36"/>
      <c r="AW1088" s="36"/>
    </row>
    <row r="1089" spans="27:49">
      <c r="AA1089" s="38"/>
      <c r="AB1089" s="38"/>
      <c r="AP1089" s="36"/>
      <c r="AQ1089" s="36"/>
      <c r="AR1089" s="36"/>
      <c r="AS1089" s="36"/>
      <c r="AT1089" s="36"/>
      <c r="AU1089" s="36"/>
      <c r="AV1089" s="36"/>
      <c r="AW1089" s="36"/>
    </row>
    <row r="1090" spans="27:49">
      <c r="AA1090" s="38"/>
      <c r="AB1090" s="38"/>
      <c r="AP1090" s="36"/>
      <c r="AQ1090" s="36"/>
      <c r="AR1090" s="36"/>
      <c r="AS1090" s="36"/>
      <c r="AT1090" s="36"/>
      <c r="AU1090" s="36"/>
      <c r="AV1090" s="36"/>
      <c r="AW1090" s="36"/>
    </row>
    <row r="1091" spans="27:49">
      <c r="AA1091" s="38"/>
      <c r="AB1091" s="38"/>
      <c r="AP1091" s="36"/>
      <c r="AQ1091" s="36"/>
      <c r="AR1091" s="36"/>
      <c r="AS1091" s="36"/>
      <c r="AT1091" s="36"/>
      <c r="AU1091" s="36"/>
      <c r="AV1091" s="36"/>
      <c r="AW1091" s="36"/>
    </row>
    <row r="1092" spans="27:49">
      <c r="AA1092" s="38"/>
      <c r="AB1092" s="38"/>
      <c r="AP1092" s="36"/>
      <c r="AQ1092" s="36"/>
      <c r="AR1092" s="36"/>
      <c r="AS1092" s="36"/>
      <c r="AT1092" s="36"/>
      <c r="AU1092" s="36"/>
      <c r="AV1092" s="36"/>
      <c r="AW1092" s="36"/>
    </row>
    <row r="1093" spans="27:49">
      <c r="AA1093" s="38"/>
      <c r="AB1093" s="38"/>
      <c r="AP1093" s="36"/>
      <c r="AQ1093" s="36"/>
      <c r="AR1093" s="36"/>
      <c r="AS1093" s="36"/>
      <c r="AT1093" s="36"/>
      <c r="AU1093" s="36"/>
      <c r="AV1093" s="36"/>
      <c r="AW1093" s="36"/>
    </row>
    <row r="1094" spans="27:49">
      <c r="AA1094" s="38"/>
      <c r="AB1094" s="38"/>
      <c r="AP1094" s="36"/>
      <c r="AQ1094" s="36"/>
      <c r="AR1094" s="36"/>
      <c r="AS1094" s="36"/>
      <c r="AT1094" s="36"/>
      <c r="AU1094" s="36"/>
      <c r="AV1094" s="36"/>
      <c r="AW1094" s="36"/>
    </row>
    <row r="1095" spans="27:49">
      <c r="AA1095" s="38"/>
      <c r="AB1095" s="38"/>
      <c r="AP1095" s="36"/>
      <c r="AQ1095" s="36"/>
      <c r="AR1095" s="36"/>
      <c r="AS1095" s="36"/>
      <c r="AT1095" s="36"/>
      <c r="AU1095" s="36"/>
      <c r="AV1095" s="36"/>
      <c r="AW1095" s="36"/>
    </row>
    <row r="1096" spans="27:49">
      <c r="AA1096" s="38"/>
      <c r="AB1096" s="38"/>
      <c r="AP1096" s="36"/>
      <c r="AQ1096" s="36"/>
      <c r="AR1096" s="36"/>
      <c r="AS1096" s="36"/>
      <c r="AT1096" s="36"/>
      <c r="AU1096" s="36"/>
      <c r="AV1096" s="36"/>
      <c r="AW1096" s="36"/>
    </row>
    <row r="1097" spans="27:49">
      <c r="AA1097" s="38"/>
      <c r="AB1097" s="38"/>
      <c r="AP1097" s="36"/>
      <c r="AQ1097" s="36"/>
      <c r="AR1097" s="36"/>
      <c r="AS1097" s="36"/>
      <c r="AT1097" s="36"/>
      <c r="AU1097" s="36"/>
      <c r="AV1097" s="36"/>
      <c r="AW1097" s="36"/>
    </row>
    <row r="1098" spans="27:49">
      <c r="AA1098" s="38"/>
      <c r="AB1098" s="38"/>
      <c r="AP1098" s="36"/>
      <c r="AQ1098" s="36"/>
      <c r="AR1098" s="36"/>
      <c r="AS1098" s="36"/>
      <c r="AT1098" s="36"/>
      <c r="AU1098" s="36"/>
      <c r="AV1098" s="36"/>
      <c r="AW1098" s="36"/>
    </row>
    <row r="1099" spans="27:49">
      <c r="AA1099" s="38"/>
      <c r="AB1099" s="38"/>
      <c r="AP1099" s="36"/>
      <c r="AQ1099" s="36"/>
      <c r="AR1099" s="36"/>
      <c r="AS1099" s="36"/>
      <c r="AT1099" s="36"/>
      <c r="AU1099" s="36"/>
      <c r="AV1099" s="36"/>
      <c r="AW1099" s="36"/>
    </row>
    <row r="1100" spans="27:49">
      <c r="AA1100" s="38"/>
      <c r="AB1100" s="38"/>
      <c r="AP1100" s="36"/>
      <c r="AQ1100" s="36"/>
      <c r="AR1100" s="36"/>
      <c r="AS1100" s="36"/>
      <c r="AT1100" s="36"/>
      <c r="AU1100" s="36"/>
      <c r="AV1100" s="36"/>
      <c r="AW1100" s="36"/>
    </row>
    <row r="1101" spans="27:49">
      <c r="AA1101" s="38"/>
      <c r="AB1101" s="38"/>
      <c r="AP1101" s="36"/>
      <c r="AQ1101" s="36"/>
      <c r="AR1101" s="36"/>
      <c r="AS1101" s="36"/>
      <c r="AT1101" s="36"/>
      <c r="AU1101" s="36"/>
      <c r="AV1101" s="36"/>
      <c r="AW1101" s="36"/>
    </row>
    <row r="1102" spans="27:49">
      <c r="AA1102" s="38"/>
      <c r="AB1102" s="38"/>
      <c r="AP1102" s="36"/>
      <c r="AQ1102" s="36"/>
      <c r="AR1102" s="36"/>
      <c r="AS1102" s="36"/>
      <c r="AT1102" s="36"/>
      <c r="AU1102" s="36"/>
      <c r="AV1102" s="36"/>
      <c r="AW1102" s="36"/>
    </row>
    <row r="1103" spans="27:49">
      <c r="AA1103" s="38"/>
      <c r="AB1103" s="38"/>
      <c r="AP1103" s="36"/>
      <c r="AQ1103" s="36"/>
      <c r="AR1103" s="36"/>
      <c r="AS1103" s="36"/>
      <c r="AT1103" s="36"/>
      <c r="AU1103" s="36"/>
      <c r="AV1103" s="36"/>
      <c r="AW1103" s="36"/>
    </row>
    <row r="1104" spans="27:49">
      <c r="AA1104" s="38"/>
      <c r="AB1104" s="38"/>
      <c r="AP1104" s="36"/>
      <c r="AQ1104" s="36"/>
      <c r="AR1104" s="36"/>
      <c r="AS1104" s="36"/>
      <c r="AT1104" s="36"/>
      <c r="AU1104" s="36"/>
      <c r="AV1104" s="36"/>
      <c r="AW1104" s="36"/>
    </row>
    <row r="1105" spans="27:49">
      <c r="AA1105" s="38"/>
      <c r="AB1105" s="38"/>
      <c r="AP1105" s="36"/>
      <c r="AQ1105" s="36"/>
      <c r="AR1105" s="36"/>
      <c r="AS1105" s="36"/>
      <c r="AT1105" s="36"/>
      <c r="AU1105" s="36"/>
      <c r="AV1105" s="36"/>
      <c r="AW1105" s="36"/>
    </row>
    <row r="1106" spans="27:49">
      <c r="AA1106" s="38"/>
      <c r="AB1106" s="38"/>
      <c r="AP1106" s="36"/>
      <c r="AQ1106" s="36"/>
      <c r="AR1106" s="36"/>
      <c r="AS1106" s="36"/>
      <c r="AT1106" s="36"/>
      <c r="AU1106" s="36"/>
      <c r="AV1106" s="36"/>
      <c r="AW1106" s="36"/>
    </row>
    <row r="1107" spans="27:49">
      <c r="AA1107" s="38"/>
      <c r="AB1107" s="38"/>
      <c r="AP1107" s="36"/>
      <c r="AQ1107" s="36"/>
      <c r="AR1107" s="36"/>
      <c r="AS1107" s="36"/>
      <c r="AT1107" s="36"/>
      <c r="AU1107" s="36"/>
      <c r="AV1107" s="36"/>
      <c r="AW1107" s="36"/>
    </row>
    <row r="1108" spans="27:49">
      <c r="AA1108" s="38"/>
      <c r="AB1108" s="38"/>
      <c r="AP1108" s="36"/>
      <c r="AQ1108" s="36"/>
      <c r="AR1108" s="36"/>
      <c r="AS1108" s="36"/>
      <c r="AT1108" s="36"/>
      <c r="AU1108" s="36"/>
      <c r="AV1108" s="36"/>
      <c r="AW1108" s="36"/>
    </row>
    <row r="1109" spans="27:49">
      <c r="AA1109" s="38"/>
      <c r="AB1109" s="38"/>
      <c r="AP1109" s="36"/>
      <c r="AQ1109" s="36"/>
      <c r="AR1109" s="36"/>
      <c r="AS1109" s="36"/>
      <c r="AT1109" s="36"/>
      <c r="AU1109" s="36"/>
      <c r="AV1109" s="36"/>
      <c r="AW1109" s="36"/>
    </row>
    <row r="1110" spans="27:49">
      <c r="AA1110" s="38"/>
      <c r="AB1110" s="38"/>
      <c r="AP1110" s="36"/>
      <c r="AQ1110" s="36"/>
      <c r="AR1110" s="36"/>
      <c r="AS1110" s="36"/>
      <c r="AT1110" s="36"/>
      <c r="AU1110" s="36"/>
      <c r="AV1110" s="36"/>
      <c r="AW1110" s="36"/>
    </row>
    <row r="1111" spans="27:49">
      <c r="AA1111" s="38"/>
      <c r="AB1111" s="38"/>
      <c r="AP1111" s="36"/>
      <c r="AQ1111" s="36"/>
      <c r="AR1111" s="36"/>
      <c r="AS1111" s="36"/>
      <c r="AT1111" s="36"/>
      <c r="AU1111" s="36"/>
      <c r="AV1111" s="36"/>
      <c r="AW1111" s="36"/>
    </row>
    <row r="1112" spans="27:49">
      <c r="AA1112" s="38"/>
      <c r="AB1112" s="38"/>
      <c r="AP1112" s="36"/>
      <c r="AQ1112" s="36"/>
      <c r="AR1112" s="36"/>
      <c r="AS1112" s="36"/>
      <c r="AT1112" s="36"/>
      <c r="AU1112" s="36"/>
      <c r="AV1112" s="36"/>
      <c r="AW1112" s="36"/>
    </row>
    <row r="1113" spans="27:49">
      <c r="AA1113" s="38"/>
      <c r="AB1113" s="38"/>
      <c r="AP1113" s="36"/>
      <c r="AQ1113" s="36"/>
      <c r="AR1113" s="36"/>
      <c r="AS1113" s="36"/>
      <c r="AT1113" s="36"/>
      <c r="AU1113" s="36"/>
      <c r="AV1113" s="36"/>
      <c r="AW1113" s="36"/>
    </row>
    <row r="1114" spans="27:49">
      <c r="AA1114" s="38"/>
      <c r="AB1114" s="38"/>
      <c r="AP1114" s="36"/>
      <c r="AQ1114" s="36"/>
      <c r="AR1114" s="36"/>
      <c r="AS1114" s="36"/>
      <c r="AT1114" s="36"/>
      <c r="AU1114" s="36"/>
      <c r="AV1114" s="36"/>
      <c r="AW1114" s="36"/>
    </row>
    <row r="1115" spans="27:49">
      <c r="AA1115" s="38"/>
      <c r="AB1115" s="38"/>
      <c r="AP1115" s="36"/>
      <c r="AQ1115" s="36"/>
      <c r="AR1115" s="36"/>
      <c r="AS1115" s="36"/>
      <c r="AT1115" s="36"/>
      <c r="AU1115" s="36"/>
      <c r="AV1115" s="36"/>
      <c r="AW1115" s="36"/>
    </row>
    <row r="1116" spans="27:49">
      <c r="AA1116" s="38"/>
      <c r="AB1116" s="38"/>
      <c r="AP1116" s="36"/>
      <c r="AQ1116" s="36"/>
      <c r="AR1116" s="36"/>
      <c r="AS1116" s="36"/>
      <c r="AT1116" s="36"/>
      <c r="AU1116" s="36"/>
      <c r="AV1116" s="36"/>
      <c r="AW1116" s="36"/>
    </row>
    <row r="1117" spans="27:49">
      <c r="AA1117" s="38"/>
      <c r="AB1117" s="38"/>
      <c r="AP1117" s="36"/>
      <c r="AQ1117" s="36"/>
      <c r="AR1117" s="36"/>
      <c r="AS1117" s="36"/>
      <c r="AT1117" s="36"/>
      <c r="AU1117" s="36"/>
      <c r="AV1117" s="36"/>
      <c r="AW1117" s="36"/>
    </row>
    <row r="1118" spans="27:49">
      <c r="AA1118" s="38"/>
      <c r="AB1118" s="38"/>
      <c r="AP1118" s="36"/>
      <c r="AQ1118" s="36"/>
      <c r="AR1118" s="36"/>
      <c r="AS1118" s="36"/>
      <c r="AT1118" s="36"/>
      <c r="AU1118" s="36"/>
      <c r="AV1118" s="36"/>
      <c r="AW1118" s="36"/>
    </row>
    <row r="1119" spans="27:49">
      <c r="AA1119" s="38"/>
      <c r="AB1119" s="38"/>
      <c r="AP1119" s="36"/>
      <c r="AQ1119" s="36"/>
      <c r="AR1119" s="36"/>
      <c r="AS1119" s="36"/>
      <c r="AT1119" s="36"/>
      <c r="AU1119" s="36"/>
      <c r="AV1119" s="36"/>
      <c r="AW1119" s="36"/>
    </row>
    <row r="1120" spans="27:49">
      <c r="AA1120" s="38"/>
      <c r="AB1120" s="38"/>
      <c r="AP1120" s="36"/>
      <c r="AQ1120" s="36"/>
      <c r="AR1120" s="36"/>
      <c r="AS1120" s="36"/>
      <c r="AT1120" s="36"/>
      <c r="AU1120" s="36"/>
      <c r="AV1120" s="36"/>
      <c r="AW1120" s="36"/>
    </row>
    <row r="1121" spans="27:49">
      <c r="AA1121" s="38"/>
      <c r="AB1121" s="38"/>
      <c r="AP1121" s="36"/>
      <c r="AQ1121" s="36"/>
      <c r="AR1121" s="36"/>
      <c r="AS1121" s="36"/>
      <c r="AT1121" s="36"/>
      <c r="AU1121" s="36"/>
      <c r="AV1121" s="36"/>
      <c r="AW1121" s="36"/>
    </row>
    <row r="1122" spans="27:49">
      <c r="AA1122" s="38"/>
      <c r="AB1122" s="38"/>
      <c r="AP1122" s="36"/>
      <c r="AQ1122" s="36"/>
      <c r="AR1122" s="36"/>
      <c r="AS1122" s="36"/>
      <c r="AT1122" s="36"/>
      <c r="AU1122" s="36"/>
      <c r="AV1122" s="36"/>
      <c r="AW1122" s="36"/>
    </row>
    <row r="1123" spans="27:49">
      <c r="AA1123" s="38"/>
      <c r="AB1123" s="38"/>
      <c r="AP1123" s="36"/>
      <c r="AQ1123" s="36"/>
      <c r="AR1123" s="36"/>
      <c r="AS1123" s="36"/>
      <c r="AT1123" s="36"/>
      <c r="AU1123" s="36"/>
      <c r="AV1123" s="36"/>
      <c r="AW1123" s="36"/>
    </row>
    <row r="1124" spans="27:49">
      <c r="AA1124" s="38"/>
      <c r="AB1124" s="38"/>
      <c r="AP1124" s="36"/>
      <c r="AQ1124" s="36"/>
      <c r="AR1124" s="36"/>
      <c r="AS1124" s="36"/>
      <c r="AT1124" s="36"/>
      <c r="AU1124" s="36"/>
      <c r="AV1124" s="36"/>
      <c r="AW1124" s="36"/>
    </row>
    <row r="1125" spans="27:49">
      <c r="AA1125" s="38"/>
      <c r="AB1125" s="38"/>
      <c r="AP1125" s="36"/>
      <c r="AQ1125" s="36"/>
      <c r="AR1125" s="36"/>
      <c r="AS1125" s="36"/>
      <c r="AT1125" s="36"/>
      <c r="AU1125" s="36"/>
      <c r="AV1125" s="36"/>
      <c r="AW1125" s="36"/>
    </row>
    <row r="1126" spans="27:49">
      <c r="AA1126" s="38"/>
      <c r="AB1126" s="38"/>
      <c r="AP1126" s="36"/>
      <c r="AQ1126" s="36"/>
      <c r="AR1126" s="36"/>
      <c r="AS1126" s="36"/>
      <c r="AT1126" s="36"/>
      <c r="AU1126" s="36"/>
      <c r="AV1126" s="36"/>
      <c r="AW1126" s="36"/>
    </row>
    <row r="1127" spans="27:49">
      <c r="AA1127" s="38"/>
      <c r="AB1127" s="38"/>
      <c r="AP1127" s="36"/>
      <c r="AQ1127" s="36"/>
      <c r="AR1127" s="36"/>
      <c r="AS1127" s="36"/>
      <c r="AT1127" s="36"/>
      <c r="AU1127" s="36"/>
      <c r="AV1127" s="36"/>
      <c r="AW1127" s="36"/>
    </row>
    <row r="1128" spans="27:49">
      <c r="AA1128" s="38"/>
      <c r="AB1128" s="38"/>
      <c r="AP1128" s="36"/>
      <c r="AQ1128" s="36"/>
      <c r="AR1128" s="36"/>
      <c r="AS1128" s="36"/>
      <c r="AT1128" s="36"/>
      <c r="AU1128" s="36"/>
      <c r="AV1128" s="36"/>
      <c r="AW1128" s="36"/>
    </row>
    <row r="1129" spans="27:49">
      <c r="AA1129" s="38"/>
      <c r="AB1129" s="38"/>
      <c r="AP1129" s="36"/>
      <c r="AQ1129" s="36"/>
      <c r="AR1129" s="36"/>
      <c r="AS1129" s="36"/>
      <c r="AT1129" s="36"/>
      <c r="AU1129" s="36"/>
      <c r="AV1129" s="36"/>
      <c r="AW1129" s="36"/>
    </row>
    <row r="1130" spans="27:49">
      <c r="AA1130" s="38"/>
      <c r="AB1130" s="38"/>
      <c r="AP1130" s="36"/>
      <c r="AQ1130" s="36"/>
      <c r="AR1130" s="36"/>
      <c r="AS1130" s="36"/>
      <c r="AT1130" s="36"/>
      <c r="AU1130" s="36"/>
      <c r="AV1130" s="36"/>
      <c r="AW1130" s="36"/>
    </row>
    <row r="1131" spans="27:49">
      <c r="AA1131" s="38"/>
      <c r="AB1131" s="38"/>
      <c r="AP1131" s="36"/>
      <c r="AQ1131" s="36"/>
      <c r="AR1131" s="36"/>
      <c r="AS1131" s="36"/>
      <c r="AT1131" s="36"/>
      <c r="AU1131" s="36"/>
      <c r="AV1131" s="36"/>
      <c r="AW1131" s="36"/>
    </row>
    <row r="1132" spans="27:49">
      <c r="AA1132" s="38"/>
      <c r="AB1132" s="38"/>
      <c r="AP1132" s="36"/>
      <c r="AQ1132" s="36"/>
      <c r="AR1132" s="36"/>
      <c r="AS1132" s="36"/>
      <c r="AT1132" s="36"/>
      <c r="AU1132" s="36"/>
      <c r="AV1132" s="36"/>
      <c r="AW1132" s="36"/>
    </row>
    <row r="1133" spans="27:49">
      <c r="AA1133" s="38"/>
      <c r="AB1133" s="38"/>
      <c r="AP1133" s="36"/>
      <c r="AQ1133" s="36"/>
      <c r="AR1133" s="36"/>
      <c r="AS1133" s="36"/>
      <c r="AT1133" s="36"/>
      <c r="AU1133" s="36"/>
      <c r="AV1133" s="36"/>
      <c r="AW1133" s="36"/>
    </row>
    <row r="1134" spans="27:49">
      <c r="AA1134" s="38"/>
      <c r="AB1134" s="38"/>
      <c r="AP1134" s="36"/>
      <c r="AQ1134" s="36"/>
      <c r="AR1134" s="36"/>
      <c r="AS1134" s="36"/>
      <c r="AT1134" s="36"/>
      <c r="AU1134" s="36"/>
      <c r="AV1134" s="36"/>
      <c r="AW1134" s="36"/>
    </row>
    <row r="1135" spans="27:49">
      <c r="AA1135" s="38"/>
      <c r="AB1135" s="38"/>
      <c r="AP1135" s="36"/>
      <c r="AQ1135" s="36"/>
      <c r="AR1135" s="36"/>
      <c r="AS1135" s="36"/>
      <c r="AT1135" s="36"/>
      <c r="AU1135" s="36"/>
      <c r="AV1135" s="36"/>
      <c r="AW1135" s="36"/>
    </row>
    <row r="1136" spans="27:49">
      <c r="AA1136" s="38"/>
      <c r="AB1136" s="38"/>
      <c r="AP1136" s="36"/>
      <c r="AQ1136" s="36"/>
      <c r="AR1136" s="36"/>
      <c r="AS1136" s="36"/>
      <c r="AT1136" s="36"/>
      <c r="AU1136" s="36"/>
      <c r="AV1136" s="36"/>
      <c r="AW1136" s="36"/>
    </row>
    <row r="1137" spans="27:49">
      <c r="AA1137" s="38"/>
      <c r="AB1137" s="38"/>
      <c r="AP1137" s="36"/>
      <c r="AQ1137" s="36"/>
      <c r="AR1137" s="36"/>
      <c r="AS1137" s="36"/>
      <c r="AT1137" s="36"/>
      <c r="AU1137" s="36"/>
      <c r="AV1137" s="36"/>
      <c r="AW1137" s="36"/>
    </row>
    <row r="1138" spans="27:49">
      <c r="AA1138" s="38"/>
      <c r="AB1138" s="38"/>
      <c r="AP1138" s="36"/>
      <c r="AQ1138" s="36"/>
      <c r="AR1138" s="36"/>
      <c r="AS1138" s="36"/>
      <c r="AT1138" s="36"/>
      <c r="AU1138" s="36"/>
      <c r="AV1138" s="36"/>
      <c r="AW1138" s="36"/>
    </row>
    <row r="1139" spans="27:49">
      <c r="AA1139" s="38"/>
      <c r="AB1139" s="38"/>
      <c r="AP1139" s="36"/>
      <c r="AQ1139" s="36"/>
      <c r="AR1139" s="36"/>
      <c r="AS1139" s="36"/>
      <c r="AT1139" s="36"/>
      <c r="AU1139" s="36"/>
      <c r="AV1139" s="36"/>
      <c r="AW1139" s="36"/>
    </row>
    <row r="1140" spans="27:49">
      <c r="AA1140" s="38"/>
      <c r="AB1140" s="38"/>
      <c r="AP1140" s="36"/>
      <c r="AQ1140" s="36"/>
      <c r="AR1140" s="36"/>
      <c r="AS1140" s="36"/>
      <c r="AT1140" s="36"/>
      <c r="AU1140" s="36"/>
      <c r="AV1140" s="36"/>
      <c r="AW1140" s="36"/>
    </row>
    <row r="1141" spans="27:49">
      <c r="AA1141" s="38"/>
      <c r="AB1141" s="38"/>
      <c r="AP1141" s="36"/>
      <c r="AQ1141" s="36"/>
      <c r="AR1141" s="36"/>
      <c r="AS1141" s="36"/>
      <c r="AT1141" s="36"/>
      <c r="AU1141" s="36"/>
      <c r="AV1141" s="36"/>
      <c r="AW1141" s="36"/>
    </row>
    <row r="1142" spans="27:49">
      <c r="AA1142" s="38"/>
      <c r="AB1142" s="38"/>
      <c r="AP1142" s="36"/>
      <c r="AQ1142" s="36"/>
      <c r="AR1142" s="36"/>
      <c r="AS1142" s="36"/>
      <c r="AT1142" s="36"/>
      <c r="AU1142" s="36"/>
      <c r="AV1142" s="36"/>
      <c r="AW1142" s="36"/>
    </row>
    <row r="1143" spans="27:49">
      <c r="AA1143" s="38"/>
      <c r="AB1143" s="38"/>
      <c r="AP1143" s="36"/>
      <c r="AQ1143" s="36"/>
      <c r="AR1143" s="36"/>
      <c r="AS1143" s="36"/>
      <c r="AT1143" s="36"/>
      <c r="AU1143" s="36"/>
      <c r="AV1143" s="36"/>
      <c r="AW1143" s="36"/>
    </row>
    <row r="1144" spans="27:49">
      <c r="AA1144" s="38"/>
      <c r="AB1144" s="38"/>
      <c r="AP1144" s="36"/>
      <c r="AQ1144" s="36"/>
      <c r="AR1144" s="36"/>
      <c r="AS1144" s="36"/>
      <c r="AT1144" s="36"/>
      <c r="AU1144" s="36"/>
      <c r="AV1144" s="36"/>
      <c r="AW1144" s="36"/>
    </row>
    <row r="1145" spans="27:49">
      <c r="AA1145" s="38"/>
      <c r="AB1145" s="38"/>
      <c r="AP1145" s="36"/>
      <c r="AQ1145" s="36"/>
      <c r="AR1145" s="36"/>
      <c r="AS1145" s="36"/>
      <c r="AT1145" s="36"/>
      <c r="AU1145" s="36"/>
      <c r="AV1145" s="36"/>
      <c r="AW1145" s="36"/>
    </row>
    <row r="1146" spans="27:49">
      <c r="AA1146" s="38"/>
      <c r="AB1146" s="38"/>
      <c r="AP1146" s="36"/>
      <c r="AQ1146" s="36"/>
      <c r="AR1146" s="36"/>
      <c r="AS1146" s="36"/>
      <c r="AT1146" s="36"/>
      <c r="AU1146" s="36"/>
      <c r="AV1146" s="36"/>
      <c r="AW1146" s="36"/>
    </row>
    <row r="1147" spans="27:49">
      <c r="AA1147" s="38"/>
      <c r="AB1147" s="38"/>
      <c r="AP1147" s="36"/>
      <c r="AQ1147" s="36"/>
      <c r="AR1147" s="36"/>
      <c r="AS1147" s="36"/>
      <c r="AT1147" s="36"/>
      <c r="AU1147" s="36"/>
      <c r="AV1147" s="36"/>
      <c r="AW1147" s="36"/>
    </row>
    <row r="1148" spans="27:49">
      <c r="AA1148" s="38"/>
      <c r="AB1148" s="38"/>
      <c r="AP1148" s="36"/>
      <c r="AQ1148" s="36"/>
      <c r="AR1148" s="36"/>
      <c r="AS1148" s="36"/>
      <c r="AT1148" s="36"/>
      <c r="AU1148" s="36"/>
      <c r="AV1148" s="36"/>
      <c r="AW1148" s="36"/>
    </row>
    <row r="1149" spans="27:49">
      <c r="AA1149" s="38"/>
      <c r="AB1149" s="38"/>
      <c r="AP1149" s="36"/>
      <c r="AQ1149" s="36"/>
      <c r="AR1149" s="36"/>
      <c r="AS1149" s="36"/>
      <c r="AT1149" s="36"/>
      <c r="AU1149" s="36"/>
      <c r="AV1149" s="36"/>
      <c r="AW1149" s="36"/>
    </row>
    <row r="1150" spans="27:49">
      <c r="AA1150" s="38"/>
      <c r="AB1150" s="38"/>
      <c r="AP1150" s="36"/>
      <c r="AQ1150" s="36"/>
      <c r="AR1150" s="36"/>
      <c r="AS1150" s="36"/>
      <c r="AT1150" s="36"/>
      <c r="AU1150" s="36"/>
      <c r="AV1150" s="36"/>
      <c r="AW1150" s="36"/>
    </row>
    <row r="1151" spans="27:49">
      <c r="AA1151" s="38"/>
      <c r="AB1151" s="38"/>
      <c r="AP1151" s="36"/>
      <c r="AQ1151" s="36"/>
      <c r="AR1151" s="36"/>
      <c r="AS1151" s="36"/>
      <c r="AT1151" s="36"/>
      <c r="AU1151" s="36"/>
      <c r="AV1151" s="36"/>
      <c r="AW1151" s="36"/>
    </row>
    <row r="1152" spans="27:49">
      <c r="AA1152" s="38"/>
      <c r="AB1152" s="38"/>
      <c r="AP1152" s="36"/>
      <c r="AQ1152" s="36"/>
      <c r="AR1152" s="36"/>
      <c r="AS1152" s="36"/>
      <c r="AT1152" s="36"/>
      <c r="AU1152" s="36"/>
      <c r="AV1152" s="36"/>
      <c r="AW1152" s="36"/>
    </row>
    <row r="1153" spans="27:49">
      <c r="AA1153" s="38"/>
      <c r="AB1153" s="38"/>
      <c r="AP1153" s="36"/>
      <c r="AQ1153" s="36"/>
      <c r="AR1153" s="36"/>
      <c r="AS1153" s="36"/>
      <c r="AT1153" s="36"/>
      <c r="AU1153" s="36"/>
      <c r="AV1153" s="36"/>
      <c r="AW1153" s="36"/>
    </row>
    <row r="1154" spans="27:49">
      <c r="AA1154" s="38"/>
      <c r="AB1154" s="38"/>
      <c r="AP1154" s="36"/>
      <c r="AQ1154" s="36"/>
      <c r="AR1154" s="36"/>
      <c r="AS1154" s="36"/>
      <c r="AT1154" s="36"/>
      <c r="AU1154" s="36"/>
      <c r="AV1154" s="36"/>
      <c r="AW1154" s="36"/>
    </row>
    <row r="1155" spans="27:49">
      <c r="AA1155" s="38"/>
      <c r="AB1155" s="38"/>
      <c r="AP1155" s="36"/>
      <c r="AQ1155" s="36"/>
      <c r="AR1155" s="36"/>
      <c r="AS1155" s="36"/>
      <c r="AT1155" s="36"/>
      <c r="AU1155" s="36"/>
      <c r="AV1155" s="36"/>
      <c r="AW1155" s="36"/>
    </row>
    <row r="1156" spans="27:49">
      <c r="AA1156" s="38"/>
      <c r="AB1156" s="38"/>
      <c r="AP1156" s="36"/>
      <c r="AQ1156" s="36"/>
      <c r="AR1156" s="36"/>
      <c r="AS1156" s="36"/>
      <c r="AT1156" s="36"/>
      <c r="AU1156" s="36"/>
      <c r="AV1156" s="36"/>
      <c r="AW1156" s="36"/>
    </row>
    <row r="1157" spans="27:49">
      <c r="AA1157" s="38"/>
      <c r="AB1157" s="38"/>
      <c r="AP1157" s="36"/>
      <c r="AQ1157" s="36"/>
      <c r="AR1157" s="36"/>
      <c r="AS1157" s="36"/>
      <c r="AT1157" s="36"/>
      <c r="AU1157" s="36"/>
      <c r="AV1157" s="36"/>
      <c r="AW1157" s="36"/>
    </row>
    <row r="1158" spans="27:49">
      <c r="AA1158" s="38"/>
      <c r="AB1158" s="38"/>
      <c r="AP1158" s="36"/>
      <c r="AQ1158" s="36"/>
      <c r="AR1158" s="36"/>
      <c r="AS1158" s="36"/>
      <c r="AT1158" s="36"/>
      <c r="AU1158" s="36"/>
      <c r="AV1158" s="36"/>
      <c r="AW1158" s="36"/>
    </row>
    <row r="1159" spans="27:49">
      <c r="AA1159" s="38"/>
      <c r="AB1159" s="38"/>
      <c r="AP1159" s="36"/>
      <c r="AQ1159" s="36"/>
      <c r="AR1159" s="36"/>
      <c r="AS1159" s="36"/>
      <c r="AT1159" s="36"/>
      <c r="AU1159" s="36"/>
      <c r="AV1159" s="36"/>
      <c r="AW1159" s="36"/>
    </row>
    <row r="1160" spans="27:49">
      <c r="AA1160" s="38"/>
      <c r="AB1160" s="38"/>
      <c r="AP1160" s="36"/>
      <c r="AQ1160" s="36"/>
      <c r="AR1160" s="36"/>
      <c r="AS1160" s="36"/>
      <c r="AT1160" s="36"/>
      <c r="AU1160" s="36"/>
      <c r="AV1160" s="36"/>
      <c r="AW1160" s="36"/>
    </row>
    <row r="1161" spans="27:49">
      <c r="AA1161" s="38"/>
      <c r="AB1161" s="38"/>
      <c r="AP1161" s="36"/>
      <c r="AQ1161" s="36"/>
      <c r="AR1161" s="36"/>
      <c r="AS1161" s="36"/>
      <c r="AT1161" s="36"/>
      <c r="AU1161" s="36"/>
      <c r="AV1161" s="36"/>
      <c r="AW1161" s="36"/>
    </row>
    <row r="1162" spans="27:49">
      <c r="AA1162" s="38"/>
      <c r="AB1162" s="38"/>
      <c r="AP1162" s="36"/>
      <c r="AQ1162" s="36"/>
      <c r="AR1162" s="36"/>
      <c r="AS1162" s="36"/>
      <c r="AT1162" s="36"/>
      <c r="AU1162" s="36"/>
      <c r="AV1162" s="36"/>
      <c r="AW1162" s="36"/>
    </row>
    <row r="1163" spans="27:49">
      <c r="AA1163" s="38"/>
      <c r="AB1163" s="38"/>
      <c r="AP1163" s="36"/>
      <c r="AQ1163" s="36"/>
      <c r="AR1163" s="36"/>
      <c r="AS1163" s="36"/>
      <c r="AT1163" s="36"/>
      <c r="AU1163" s="36"/>
      <c r="AV1163" s="36"/>
      <c r="AW1163" s="36"/>
    </row>
    <row r="1164" spans="27:49">
      <c r="AA1164" s="38"/>
      <c r="AB1164" s="38"/>
      <c r="AP1164" s="36"/>
      <c r="AQ1164" s="36"/>
      <c r="AR1164" s="36"/>
      <c r="AS1164" s="36"/>
      <c r="AT1164" s="36"/>
      <c r="AU1164" s="36"/>
      <c r="AV1164" s="36"/>
      <c r="AW1164" s="36"/>
    </row>
    <row r="1165" spans="27:49">
      <c r="AA1165" s="38"/>
      <c r="AB1165" s="38"/>
      <c r="AP1165" s="36"/>
      <c r="AQ1165" s="36"/>
      <c r="AR1165" s="36"/>
      <c r="AS1165" s="36"/>
      <c r="AT1165" s="36"/>
      <c r="AU1165" s="36"/>
      <c r="AV1165" s="36"/>
      <c r="AW1165" s="36"/>
    </row>
    <row r="1166" spans="27:49">
      <c r="AA1166" s="38"/>
      <c r="AB1166" s="38"/>
      <c r="AP1166" s="36"/>
      <c r="AQ1166" s="36"/>
      <c r="AR1166" s="36"/>
      <c r="AS1166" s="36"/>
      <c r="AT1166" s="36"/>
      <c r="AU1166" s="36"/>
      <c r="AV1166" s="36"/>
      <c r="AW1166" s="36"/>
    </row>
    <row r="1167" spans="27:49">
      <c r="AA1167" s="38"/>
      <c r="AB1167" s="38"/>
      <c r="AP1167" s="36"/>
      <c r="AQ1167" s="36"/>
      <c r="AR1167" s="36"/>
      <c r="AS1167" s="36"/>
      <c r="AT1167" s="36"/>
      <c r="AU1167" s="36"/>
      <c r="AV1167" s="36"/>
      <c r="AW1167" s="36"/>
    </row>
    <row r="1168" spans="27:49">
      <c r="AA1168" s="38"/>
      <c r="AB1168" s="38"/>
      <c r="AP1168" s="36"/>
      <c r="AQ1168" s="36"/>
      <c r="AR1168" s="36"/>
      <c r="AS1168" s="36"/>
      <c r="AT1168" s="36"/>
      <c r="AU1168" s="36"/>
      <c r="AV1168" s="36"/>
      <c r="AW1168" s="36"/>
    </row>
    <row r="1169" spans="27:49">
      <c r="AA1169" s="38"/>
      <c r="AB1169" s="38"/>
      <c r="AP1169" s="36"/>
      <c r="AQ1169" s="36"/>
      <c r="AR1169" s="36"/>
      <c r="AS1169" s="36"/>
      <c r="AT1169" s="36"/>
      <c r="AU1169" s="36"/>
      <c r="AV1169" s="36"/>
      <c r="AW1169" s="36"/>
    </row>
    <row r="1170" spans="27:49">
      <c r="AA1170" s="38"/>
      <c r="AB1170" s="38"/>
      <c r="AP1170" s="36"/>
      <c r="AQ1170" s="36"/>
      <c r="AR1170" s="36"/>
      <c r="AS1170" s="36"/>
      <c r="AT1170" s="36"/>
      <c r="AU1170" s="36"/>
      <c r="AV1170" s="36"/>
      <c r="AW1170" s="36"/>
    </row>
    <row r="1171" spans="27:49">
      <c r="AA1171" s="38"/>
      <c r="AB1171" s="38"/>
      <c r="AP1171" s="36"/>
      <c r="AQ1171" s="36"/>
      <c r="AR1171" s="36"/>
      <c r="AS1171" s="36"/>
      <c r="AT1171" s="36"/>
      <c r="AU1171" s="36"/>
      <c r="AV1171" s="36"/>
      <c r="AW1171" s="36"/>
    </row>
    <row r="1172" spans="27:49">
      <c r="AA1172" s="38"/>
      <c r="AB1172" s="38"/>
      <c r="AP1172" s="36"/>
      <c r="AQ1172" s="36"/>
      <c r="AR1172" s="36"/>
      <c r="AS1172" s="36"/>
      <c r="AT1172" s="36"/>
      <c r="AU1172" s="36"/>
      <c r="AV1172" s="36"/>
      <c r="AW1172" s="36"/>
    </row>
    <row r="1173" spans="27:49">
      <c r="AA1173" s="38"/>
      <c r="AB1173" s="38"/>
      <c r="AP1173" s="36"/>
      <c r="AQ1173" s="36"/>
      <c r="AR1173" s="36"/>
      <c r="AS1173" s="36"/>
      <c r="AT1173" s="36"/>
      <c r="AU1173" s="36"/>
      <c r="AV1173" s="36"/>
      <c r="AW1173" s="36"/>
    </row>
    <row r="1174" spans="27:49">
      <c r="AA1174" s="38"/>
      <c r="AB1174" s="38"/>
      <c r="AP1174" s="36"/>
      <c r="AQ1174" s="36"/>
      <c r="AR1174" s="36"/>
      <c r="AS1174" s="36"/>
      <c r="AT1174" s="36"/>
      <c r="AU1174" s="36"/>
      <c r="AV1174" s="36"/>
      <c r="AW1174" s="36"/>
    </row>
    <row r="1175" spans="27:49">
      <c r="AA1175" s="38"/>
      <c r="AB1175" s="38"/>
      <c r="AP1175" s="36"/>
      <c r="AQ1175" s="36"/>
      <c r="AR1175" s="36"/>
      <c r="AS1175" s="36"/>
      <c r="AT1175" s="36"/>
      <c r="AU1175" s="36"/>
      <c r="AV1175" s="36"/>
      <c r="AW1175" s="36"/>
    </row>
    <row r="1176" spans="27:49">
      <c r="AA1176" s="38"/>
      <c r="AB1176" s="38"/>
      <c r="AP1176" s="36"/>
      <c r="AQ1176" s="36"/>
      <c r="AR1176" s="36"/>
      <c r="AS1176" s="36"/>
      <c r="AT1176" s="36"/>
      <c r="AU1176" s="36"/>
      <c r="AV1176" s="36"/>
      <c r="AW1176" s="36"/>
    </row>
    <row r="1177" spans="27:49">
      <c r="AA1177" s="38"/>
      <c r="AB1177" s="38"/>
      <c r="AP1177" s="36"/>
      <c r="AQ1177" s="36"/>
      <c r="AR1177" s="36"/>
      <c r="AS1177" s="36"/>
      <c r="AT1177" s="36"/>
      <c r="AU1177" s="36"/>
      <c r="AV1177" s="36"/>
      <c r="AW1177" s="36"/>
    </row>
    <row r="1178" spans="27:49">
      <c r="AA1178" s="38"/>
      <c r="AB1178" s="38"/>
      <c r="AP1178" s="36"/>
      <c r="AQ1178" s="36"/>
      <c r="AR1178" s="36"/>
      <c r="AS1178" s="36"/>
      <c r="AT1178" s="36"/>
      <c r="AU1178" s="36"/>
      <c r="AV1178" s="36"/>
      <c r="AW1178" s="36"/>
    </row>
    <row r="1179" spans="27:49">
      <c r="AA1179" s="38"/>
      <c r="AB1179" s="38"/>
      <c r="AP1179" s="36"/>
      <c r="AQ1179" s="36"/>
      <c r="AR1179" s="36"/>
      <c r="AS1179" s="36"/>
      <c r="AT1179" s="36"/>
      <c r="AU1179" s="36"/>
      <c r="AV1179" s="36"/>
      <c r="AW1179" s="36"/>
    </row>
    <row r="1180" spans="27:49">
      <c r="AA1180" s="38"/>
      <c r="AB1180" s="38"/>
      <c r="AP1180" s="36"/>
      <c r="AQ1180" s="36"/>
      <c r="AR1180" s="36"/>
      <c r="AS1180" s="36"/>
      <c r="AT1180" s="36"/>
      <c r="AU1180" s="36"/>
      <c r="AV1180" s="36"/>
      <c r="AW1180" s="36"/>
    </row>
    <row r="1181" spans="27:49">
      <c r="AA1181" s="38"/>
      <c r="AB1181" s="38"/>
      <c r="AP1181" s="36"/>
      <c r="AQ1181" s="36"/>
      <c r="AR1181" s="36"/>
      <c r="AS1181" s="36"/>
      <c r="AT1181" s="36"/>
      <c r="AU1181" s="36"/>
      <c r="AV1181" s="36"/>
      <c r="AW1181" s="36"/>
    </row>
    <row r="1182" spans="27:49">
      <c r="AA1182" s="38"/>
      <c r="AB1182" s="38"/>
      <c r="AP1182" s="36"/>
      <c r="AQ1182" s="36"/>
      <c r="AR1182" s="36"/>
      <c r="AS1182" s="36"/>
      <c r="AT1182" s="36"/>
      <c r="AU1182" s="36"/>
      <c r="AV1182" s="36"/>
      <c r="AW1182" s="36"/>
    </row>
    <row r="1183" spans="27:49">
      <c r="AA1183" s="38"/>
      <c r="AB1183" s="38"/>
      <c r="AP1183" s="36"/>
      <c r="AQ1183" s="36"/>
      <c r="AR1183" s="36"/>
      <c r="AS1183" s="36"/>
      <c r="AT1183" s="36"/>
      <c r="AU1183" s="36"/>
      <c r="AV1183" s="36"/>
      <c r="AW1183" s="36"/>
    </row>
    <row r="1184" spans="27:49">
      <c r="AA1184" s="38"/>
      <c r="AB1184" s="38"/>
      <c r="AP1184" s="36"/>
      <c r="AQ1184" s="36"/>
      <c r="AR1184" s="36"/>
      <c r="AS1184" s="36"/>
      <c r="AT1184" s="36"/>
      <c r="AU1184" s="36"/>
      <c r="AV1184" s="36"/>
      <c r="AW1184" s="36"/>
    </row>
    <row r="1185" spans="27:49">
      <c r="AA1185" s="38"/>
      <c r="AB1185" s="38"/>
      <c r="AP1185" s="36"/>
      <c r="AQ1185" s="36"/>
      <c r="AR1185" s="36"/>
      <c r="AS1185" s="36"/>
      <c r="AT1185" s="36"/>
      <c r="AU1185" s="36"/>
      <c r="AV1185" s="36"/>
      <c r="AW1185" s="36"/>
    </row>
    <row r="1186" spans="27:49">
      <c r="AA1186" s="38"/>
      <c r="AB1186" s="38"/>
      <c r="AP1186" s="36"/>
      <c r="AQ1186" s="36"/>
      <c r="AR1186" s="36"/>
      <c r="AS1186" s="36"/>
      <c r="AT1186" s="36"/>
      <c r="AU1186" s="36"/>
      <c r="AV1186" s="36"/>
      <c r="AW1186" s="36"/>
    </row>
    <row r="1187" spans="27:49">
      <c r="AA1187" s="38"/>
      <c r="AB1187" s="38"/>
      <c r="AP1187" s="36"/>
      <c r="AQ1187" s="36"/>
      <c r="AR1187" s="36"/>
      <c r="AS1187" s="36"/>
      <c r="AT1187" s="36"/>
      <c r="AU1187" s="36"/>
      <c r="AV1187" s="36"/>
      <c r="AW1187" s="36"/>
    </row>
    <row r="1188" spans="27:49">
      <c r="AA1188" s="38"/>
      <c r="AB1188" s="38"/>
      <c r="AP1188" s="36"/>
      <c r="AQ1188" s="36"/>
      <c r="AR1188" s="36"/>
      <c r="AS1188" s="36"/>
      <c r="AT1188" s="36"/>
      <c r="AU1188" s="36"/>
      <c r="AV1188" s="36"/>
      <c r="AW1188" s="36"/>
    </row>
    <row r="1189" spans="27:49">
      <c r="AA1189" s="38"/>
      <c r="AB1189" s="38"/>
      <c r="AP1189" s="36"/>
      <c r="AQ1189" s="36"/>
      <c r="AR1189" s="36"/>
      <c r="AS1189" s="36"/>
      <c r="AT1189" s="36"/>
      <c r="AU1189" s="36"/>
      <c r="AV1189" s="36"/>
      <c r="AW1189" s="36"/>
    </row>
    <row r="1190" spans="27:49">
      <c r="AA1190" s="38"/>
      <c r="AB1190" s="38"/>
      <c r="AP1190" s="36"/>
      <c r="AQ1190" s="36"/>
      <c r="AR1190" s="36"/>
      <c r="AS1190" s="36"/>
      <c r="AT1190" s="36"/>
      <c r="AU1190" s="36"/>
      <c r="AV1190" s="36"/>
      <c r="AW1190" s="36"/>
    </row>
    <row r="1191" spans="27:49">
      <c r="AA1191" s="38"/>
      <c r="AB1191" s="38"/>
      <c r="AP1191" s="36"/>
      <c r="AQ1191" s="36"/>
      <c r="AR1191" s="36"/>
      <c r="AS1191" s="36"/>
      <c r="AT1191" s="36"/>
      <c r="AU1191" s="36"/>
      <c r="AV1191" s="36"/>
      <c r="AW1191" s="36"/>
    </row>
    <row r="1192" spans="27:49">
      <c r="AA1192" s="38"/>
      <c r="AB1192" s="38"/>
      <c r="AP1192" s="36"/>
      <c r="AQ1192" s="36"/>
      <c r="AR1192" s="36"/>
      <c r="AS1192" s="36"/>
      <c r="AT1192" s="36"/>
      <c r="AU1192" s="36"/>
      <c r="AV1192" s="36"/>
      <c r="AW1192" s="36"/>
    </row>
    <row r="1193" spans="27:49">
      <c r="AA1193" s="38"/>
      <c r="AB1193" s="38"/>
      <c r="AP1193" s="36"/>
      <c r="AQ1193" s="36"/>
      <c r="AR1193" s="36"/>
      <c r="AS1193" s="36"/>
      <c r="AT1193" s="36"/>
      <c r="AU1193" s="36"/>
      <c r="AV1193" s="36"/>
      <c r="AW1193" s="36"/>
    </row>
    <row r="1194" spans="27:49">
      <c r="AA1194" s="38"/>
      <c r="AB1194" s="38"/>
      <c r="AP1194" s="36"/>
      <c r="AQ1194" s="36"/>
      <c r="AR1194" s="36"/>
      <c r="AS1194" s="36"/>
      <c r="AT1194" s="36"/>
      <c r="AU1194" s="36"/>
      <c r="AV1194" s="36"/>
      <c r="AW1194" s="36"/>
    </row>
    <row r="1195" spans="27:49">
      <c r="AA1195" s="38"/>
      <c r="AB1195" s="38"/>
      <c r="AP1195" s="36"/>
      <c r="AQ1195" s="36"/>
      <c r="AR1195" s="36"/>
      <c r="AS1195" s="36"/>
      <c r="AT1195" s="36"/>
      <c r="AU1195" s="36"/>
      <c r="AV1195" s="36"/>
      <c r="AW1195" s="36"/>
    </row>
    <row r="1196" spans="27:49">
      <c r="AA1196" s="38"/>
      <c r="AB1196" s="38"/>
      <c r="AP1196" s="36"/>
      <c r="AQ1196" s="36"/>
      <c r="AR1196" s="36"/>
      <c r="AS1196" s="36"/>
      <c r="AT1196" s="36"/>
      <c r="AU1196" s="36"/>
      <c r="AV1196" s="36"/>
      <c r="AW1196" s="36"/>
    </row>
    <row r="1197" spans="27:49">
      <c r="AA1197" s="38"/>
      <c r="AB1197" s="38"/>
      <c r="AP1197" s="36"/>
      <c r="AQ1197" s="36"/>
      <c r="AR1197" s="36"/>
      <c r="AS1197" s="36"/>
      <c r="AT1197" s="36"/>
      <c r="AU1197" s="36"/>
      <c r="AV1197" s="36"/>
      <c r="AW1197" s="36"/>
    </row>
    <row r="1198" spans="27:49">
      <c r="AA1198" s="38"/>
      <c r="AB1198" s="38"/>
      <c r="AP1198" s="36"/>
      <c r="AQ1198" s="36"/>
      <c r="AR1198" s="36"/>
      <c r="AS1198" s="36"/>
      <c r="AT1198" s="36"/>
      <c r="AU1198" s="36"/>
      <c r="AV1198" s="36"/>
      <c r="AW1198" s="36"/>
    </row>
    <row r="1199" spans="27:49">
      <c r="AA1199" s="38"/>
      <c r="AB1199" s="38"/>
      <c r="AP1199" s="36"/>
      <c r="AQ1199" s="36"/>
      <c r="AR1199" s="36"/>
      <c r="AS1199" s="36"/>
      <c r="AT1199" s="36"/>
      <c r="AU1199" s="36"/>
      <c r="AV1199" s="36"/>
      <c r="AW1199" s="36"/>
    </row>
    <row r="1200" spans="27:49">
      <c r="AA1200" s="38"/>
      <c r="AB1200" s="38"/>
      <c r="AP1200" s="36"/>
      <c r="AQ1200" s="36"/>
      <c r="AR1200" s="36"/>
      <c r="AS1200" s="36"/>
      <c r="AT1200" s="36"/>
      <c r="AU1200" s="36"/>
      <c r="AV1200" s="36"/>
      <c r="AW1200" s="36"/>
    </row>
    <row r="1201" spans="27:49">
      <c r="AA1201" s="38"/>
      <c r="AB1201" s="38"/>
      <c r="AP1201" s="36"/>
      <c r="AQ1201" s="36"/>
      <c r="AR1201" s="36"/>
      <c r="AS1201" s="36"/>
      <c r="AT1201" s="36"/>
      <c r="AU1201" s="36"/>
      <c r="AV1201" s="36"/>
      <c r="AW1201" s="36"/>
    </row>
    <row r="1202" spans="27:49">
      <c r="AA1202" s="38"/>
      <c r="AB1202" s="38"/>
      <c r="AP1202" s="36"/>
      <c r="AQ1202" s="36"/>
      <c r="AR1202" s="36"/>
      <c r="AS1202" s="36"/>
      <c r="AT1202" s="36"/>
      <c r="AU1202" s="36"/>
      <c r="AV1202" s="36"/>
      <c r="AW1202" s="36"/>
    </row>
    <row r="1203" spans="27:49">
      <c r="AA1203" s="38"/>
      <c r="AB1203" s="38"/>
      <c r="AP1203" s="36"/>
      <c r="AQ1203" s="36"/>
      <c r="AR1203" s="36"/>
      <c r="AS1203" s="36"/>
      <c r="AT1203" s="36"/>
      <c r="AU1203" s="36"/>
      <c r="AV1203" s="36"/>
      <c r="AW1203" s="36"/>
    </row>
    <row r="1204" spans="27:49">
      <c r="AA1204" s="38"/>
      <c r="AB1204" s="38"/>
      <c r="AP1204" s="36"/>
      <c r="AQ1204" s="36"/>
      <c r="AR1204" s="36"/>
      <c r="AS1204" s="36"/>
      <c r="AT1204" s="36"/>
      <c r="AU1204" s="36"/>
      <c r="AV1204" s="36"/>
      <c r="AW1204" s="36"/>
    </row>
    <row r="1205" spans="27:49">
      <c r="AA1205" s="38"/>
      <c r="AB1205" s="38"/>
      <c r="AP1205" s="36"/>
      <c r="AQ1205" s="36"/>
      <c r="AR1205" s="36"/>
      <c r="AS1205" s="36"/>
      <c r="AT1205" s="36"/>
      <c r="AU1205" s="36"/>
      <c r="AV1205" s="36"/>
      <c r="AW1205" s="36"/>
    </row>
    <row r="1206" spans="27:49">
      <c r="AA1206" s="38"/>
      <c r="AB1206" s="38"/>
      <c r="AP1206" s="36"/>
      <c r="AQ1206" s="36"/>
      <c r="AR1206" s="36"/>
      <c r="AS1206" s="36"/>
      <c r="AT1206" s="36"/>
      <c r="AU1206" s="36"/>
      <c r="AV1206" s="36"/>
      <c r="AW1206" s="36"/>
    </row>
    <row r="1207" spans="27:49">
      <c r="AA1207" s="38"/>
      <c r="AB1207" s="38"/>
      <c r="AP1207" s="36"/>
      <c r="AQ1207" s="36"/>
      <c r="AR1207" s="36"/>
      <c r="AS1207" s="36"/>
      <c r="AT1207" s="36"/>
      <c r="AU1207" s="36"/>
      <c r="AV1207" s="36"/>
      <c r="AW1207" s="36"/>
    </row>
    <row r="1208" spans="27:49">
      <c r="AA1208" s="38"/>
      <c r="AB1208" s="38"/>
      <c r="AP1208" s="36"/>
      <c r="AQ1208" s="36"/>
      <c r="AR1208" s="36"/>
      <c r="AS1208" s="36"/>
      <c r="AT1208" s="36"/>
      <c r="AU1208" s="36"/>
      <c r="AV1208" s="36"/>
      <c r="AW1208" s="36"/>
    </row>
    <row r="1209" spans="27:49">
      <c r="AA1209" s="38"/>
      <c r="AB1209" s="38"/>
      <c r="AP1209" s="36"/>
      <c r="AQ1209" s="36"/>
      <c r="AR1209" s="36"/>
      <c r="AS1209" s="36"/>
      <c r="AT1209" s="36"/>
      <c r="AU1209" s="36"/>
      <c r="AV1209" s="36"/>
      <c r="AW1209" s="36"/>
    </row>
    <row r="1210" spans="27:49">
      <c r="AA1210" s="38"/>
      <c r="AB1210" s="38"/>
      <c r="AP1210" s="36"/>
      <c r="AQ1210" s="36"/>
      <c r="AR1210" s="36"/>
      <c r="AS1210" s="36"/>
      <c r="AT1210" s="36"/>
      <c r="AU1210" s="36"/>
      <c r="AV1210" s="36"/>
      <c r="AW1210" s="36"/>
    </row>
    <row r="1211" spans="27:49">
      <c r="AA1211" s="38"/>
      <c r="AB1211" s="38"/>
      <c r="AP1211" s="36"/>
      <c r="AQ1211" s="36"/>
      <c r="AR1211" s="36"/>
      <c r="AS1211" s="36"/>
      <c r="AT1211" s="36"/>
      <c r="AU1211" s="36"/>
      <c r="AV1211" s="36"/>
      <c r="AW1211" s="36"/>
    </row>
    <row r="1212" spans="27:49">
      <c r="AA1212" s="38"/>
      <c r="AB1212" s="38"/>
      <c r="AP1212" s="36"/>
      <c r="AQ1212" s="36"/>
      <c r="AR1212" s="36"/>
      <c r="AS1212" s="36"/>
      <c r="AT1212" s="36"/>
      <c r="AU1212" s="36"/>
      <c r="AV1212" s="36"/>
      <c r="AW1212" s="36"/>
    </row>
    <row r="1213" spans="27:49">
      <c r="AA1213" s="38"/>
      <c r="AB1213" s="38"/>
      <c r="AP1213" s="36"/>
      <c r="AQ1213" s="36"/>
      <c r="AR1213" s="36"/>
      <c r="AS1213" s="36"/>
      <c r="AT1213" s="36"/>
      <c r="AU1213" s="36"/>
      <c r="AV1213" s="36"/>
      <c r="AW1213" s="36"/>
    </row>
    <row r="1214" spans="27:49">
      <c r="AA1214" s="38"/>
      <c r="AB1214" s="38"/>
      <c r="AP1214" s="36"/>
      <c r="AQ1214" s="36"/>
      <c r="AR1214" s="36"/>
      <c r="AS1214" s="36"/>
      <c r="AT1214" s="36"/>
      <c r="AU1214" s="36"/>
      <c r="AV1214" s="36"/>
      <c r="AW1214" s="36"/>
    </row>
    <row r="1215" spans="27:49">
      <c r="AA1215" s="38"/>
      <c r="AB1215" s="38"/>
      <c r="AP1215" s="36"/>
      <c r="AQ1215" s="36"/>
      <c r="AR1215" s="36"/>
      <c r="AS1215" s="36"/>
      <c r="AT1215" s="36"/>
      <c r="AU1215" s="36"/>
      <c r="AV1215" s="36"/>
      <c r="AW1215" s="36"/>
    </row>
    <row r="1216" spans="27:49">
      <c r="AA1216" s="38"/>
      <c r="AB1216" s="38"/>
      <c r="AP1216" s="36"/>
      <c r="AQ1216" s="36"/>
      <c r="AR1216" s="36"/>
      <c r="AS1216" s="36"/>
      <c r="AT1216" s="36"/>
      <c r="AU1216" s="36"/>
      <c r="AV1216" s="36"/>
      <c r="AW1216" s="36"/>
    </row>
    <row r="1217" spans="27:49">
      <c r="AA1217" s="38"/>
      <c r="AB1217" s="38"/>
      <c r="AP1217" s="36"/>
      <c r="AQ1217" s="36"/>
      <c r="AR1217" s="36"/>
      <c r="AS1217" s="36"/>
      <c r="AT1217" s="36"/>
      <c r="AU1217" s="36"/>
      <c r="AV1217" s="36"/>
      <c r="AW1217" s="36"/>
    </row>
    <row r="1218" spans="27:49">
      <c r="AA1218" s="38"/>
      <c r="AB1218" s="38"/>
      <c r="AP1218" s="36"/>
      <c r="AQ1218" s="36"/>
      <c r="AR1218" s="36"/>
      <c r="AS1218" s="36"/>
      <c r="AT1218" s="36"/>
      <c r="AU1218" s="36"/>
      <c r="AV1218" s="36"/>
      <c r="AW1218" s="36"/>
    </row>
    <row r="1219" spans="27:49">
      <c r="AA1219" s="38"/>
      <c r="AB1219" s="38"/>
      <c r="AP1219" s="36"/>
      <c r="AQ1219" s="36"/>
      <c r="AR1219" s="36"/>
      <c r="AS1219" s="36"/>
      <c r="AT1219" s="36"/>
      <c r="AU1219" s="36"/>
      <c r="AV1219" s="36"/>
      <c r="AW1219" s="36"/>
    </row>
    <row r="1220" spans="27:49">
      <c r="AA1220" s="38"/>
      <c r="AB1220" s="38"/>
      <c r="AP1220" s="36"/>
      <c r="AQ1220" s="36"/>
      <c r="AR1220" s="36"/>
      <c r="AS1220" s="36"/>
      <c r="AT1220" s="36"/>
      <c r="AU1220" s="36"/>
      <c r="AV1220" s="36"/>
      <c r="AW1220" s="36"/>
    </row>
    <row r="1221" spans="27:49">
      <c r="AA1221" s="38"/>
      <c r="AB1221" s="38"/>
      <c r="AP1221" s="36"/>
      <c r="AQ1221" s="36"/>
      <c r="AR1221" s="36"/>
      <c r="AS1221" s="36"/>
      <c r="AT1221" s="36"/>
      <c r="AU1221" s="36"/>
      <c r="AV1221" s="36"/>
      <c r="AW1221" s="36"/>
    </row>
    <row r="1222" spans="27:49">
      <c r="AA1222" s="38"/>
      <c r="AB1222" s="38"/>
      <c r="AP1222" s="36"/>
      <c r="AQ1222" s="36"/>
      <c r="AR1222" s="36"/>
      <c r="AS1222" s="36"/>
      <c r="AT1222" s="36"/>
      <c r="AU1222" s="36"/>
      <c r="AV1222" s="36"/>
      <c r="AW1222" s="36"/>
    </row>
    <row r="1223" spans="27:49">
      <c r="AA1223" s="38"/>
      <c r="AB1223" s="38"/>
      <c r="AP1223" s="36"/>
      <c r="AQ1223" s="36"/>
      <c r="AR1223" s="36"/>
      <c r="AS1223" s="36"/>
      <c r="AT1223" s="36"/>
      <c r="AU1223" s="36"/>
      <c r="AV1223" s="36"/>
      <c r="AW1223" s="36"/>
    </row>
    <row r="1224" spans="27:49">
      <c r="AA1224" s="38"/>
      <c r="AB1224" s="38"/>
      <c r="AP1224" s="36"/>
      <c r="AQ1224" s="36"/>
      <c r="AR1224" s="36"/>
      <c r="AS1224" s="36"/>
      <c r="AT1224" s="36"/>
      <c r="AU1224" s="36"/>
      <c r="AV1224" s="36"/>
      <c r="AW1224" s="36"/>
    </row>
    <row r="1225" spans="27:49">
      <c r="AA1225" s="38"/>
      <c r="AB1225" s="38"/>
      <c r="AP1225" s="36"/>
      <c r="AQ1225" s="36"/>
      <c r="AR1225" s="36"/>
      <c r="AS1225" s="36"/>
      <c r="AT1225" s="36"/>
      <c r="AU1225" s="36"/>
      <c r="AV1225" s="36"/>
      <c r="AW1225" s="36"/>
    </row>
    <row r="1226" spans="27:49">
      <c r="AA1226" s="38"/>
      <c r="AB1226" s="38"/>
      <c r="AP1226" s="36"/>
      <c r="AQ1226" s="36"/>
      <c r="AR1226" s="36"/>
      <c r="AS1226" s="36"/>
      <c r="AT1226" s="36"/>
      <c r="AU1226" s="36"/>
      <c r="AV1226" s="36"/>
      <c r="AW1226" s="36"/>
    </row>
    <row r="1227" spans="27:49">
      <c r="AA1227" s="38"/>
      <c r="AB1227" s="38"/>
      <c r="AP1227" s="36"/>
      <c r="AQ1227" s="36"/>
      <c r="AR1227" s="36"/>
      <c r="AS1227" s="36"/>
      <c r="AT1227" s="36"/>
      <c r="AU1227" s="36"/>
      <c r="AV1227" s="36"/>
      <c r="AW1227" s="36"/>
    </row>
    <row r="1228" spans="27:49">
      <c r="AA1228" s="38"/>
      <c r="AB1228" s="38"/>
      <c r="AP1228" s="36"/>
      <c r="AQ1228" s="36"/>
      <c r="AR1228" s="36"/>
      <c r="AS1228" s="36"/>
      <c r="AT1228" s="36"/>
      <c r="AU1228" s="36"/>
      <c r="AV1228" s="36"/>
      <c r="AW1228" s="36"/>
    </row>
    <row r="1229" spans="27:49">
      <c r="AA1229" s="38"/>
      <c r="AB1229" s="38"/>
      <c r="AP1229" s="36"/>
      <c r="AQ1229" s="36"/>
      <c r="AR1229" s="36"/>
      <c r="AS1229" s="36"/>
      <c r="AT1229" s="36"/>
      <c r="AU1229" s="36"/>
      <c r="AV1229" s="36"/>
      <c r="AW1229" s="36"/>
    </row>
    <row r="1230" spans="27:49">
      <c r="AA1230" s="38"/>
      <c r="AB1230" s="38"/>
      <c r="AP1230" s="36"/>
      <c r="AQ1230" s="36"/>
      <c r="AR1230" s="36"/>
      <c r="AS1230" s="36"/>
      <c r="AT1230" s="36"/>
      <c r="AU1230" s="36"/>
      <c r="AV1230" s="36"/>
      <c r="AW1230" s="36"/>
    </row>
    <row r="1231" spans="27:49">
      <c r="AA1231" s="38"/>
      <c r="AB1231" s="38"/>
      <c r="AP1231" s="36"/>
      <c r="AQ1231" s="36"/>
      <c r="AR1231" s="36"/>
      <c r="AS1231" s="36"/>
      <c r="AT1231" s="36"/>
      <c r="AU1231" s="36"/>
      <c r="AV1231" s="36"/>
      <c r="AW1231" s="36"/>
    </row>
    <row r="1232" spans="27:49">
      <c r="AA1232" s="38"/>
      <c r="AB1232" s="38"/>
      <c r="AP1232" s="36"/>
      <c r="AQ1232" s="36"/>
      <c r="AR1232" s="36"/>
      <c r="AS1232" s="36"/>
      <c r="AT1232" s="36"/>
      <c r="AU1232" s="36"/>
      <c r="AV1232" s="36"/>
      <c r="AW1232" s="36"/>
    </row>
    <row r="1233" spans="27:49">
      <c r="AA1233" s="38"/>
      <c r="AB1233" s="38"/>
      <c r="AP1233" s="36"/>
      <c r="AQ1233" s="36"/>
      <c r="AR1233" s="36"/>
      <c r="AS1233" s="36"/>
      <c r="AT1233" s="36"/>
      <c r="AU1233" s="36"/>
      <c r="AV1233" s="36"/>
      <c r="AW1233" s="36"/>
    </row>
    <row r="1234" spans="27:49">
      <c r="AA1234" s="38"/>
      <c r="AB1234" s="38"/>
      <c r="AP1234" s="36"/>
      <c r="AQ1234" s="36"/>
      <c r="AR1234" s="36"/>
      <c r="AS1234" s="36"/>
      <c r="AT1234" s="36"/>
      <c r="AU1234" s="36"/>
      <c r="AV1234" s="36"/>
      <c r="AW1234" s="36"/>
    </row>
    <row r="1235" spans="27:49">
      <c r="AA1235" s="38"/>
      <c r="AB1235" s="38"/>
      <c r="AP1235" s="36"/>
      <c r="AQ1235" s="36"/>
      <c r="AR1235" s="36"/>
      <c r="AS1235" s="36"/>
      <c r="AT1235" s="36"/>
      <c r="AU1235" s="36"/>
      <c r="AV1235" s="36"/>
      <c r="AW1235" s="36"/>
    </row>
    <row r="1236" spans="27:49">
      <c r="AA1236" s="38"/>
      <c r="AB1236" s="38"/>
      <c r="AP1236" s="36"/>
      <c r="AQ1236" s="36"/>
      <c r="AR1236" s="36"/>
      <c r="AS1236" s="36"/>
      <c r="AT1236" s="36"/>
      <c r="AU1236" s="36"/>
      <c r="AV1236" s="36"/>
      <c r="AW1236" s="36"/>
    </row>
    <row r="1237" spans="27:49">
      <c r="AA1237" s="38"/>
      <c r="AB1237" s="38"/>
      <c r="AP1237" s="36"/>
      <c r="AQ1237" s="36"/>
      <c r="AR1237" s="36"/>
      <c r="AS1237" s="36"/>
      <c r="AT1237" s="36"/>
      <c r="AU1237" s="36"/>
      <c r="AV1237" s="36"/>
      <c r="AW1237" s="36"/>
    </row>
    <row r="1238" spans="27:49">
      <c r="AA1238" s="38"/>
      <c r="AB1238" s="38"/>
      <c r="AP1238" s="36"/>
      <c r="AQ1238" s="36"/>
      <c r="AR1238" s="36"/>
      <c r="AS1238" s="36"/>
      <c r="AT1238" s="36"/>
      <c r="AU1238" s="36"/>
      <c r="AV1238" s="36"/>
      <c r="AW1238" s="36"/>
    </row>
    <row r="1239" spans="27:49">
      <c r="AA1239" s="38"/>
      <c r="AB1239" s="38"/>
      <c r="AP1239" s="36"/>
      <c r="AQ1239" s="36"/>
      <c r="AR1239" s="36"/>
      <c r="AS1239" s="36"/>
      <c r="AT1239" s="36"/>
      <c r="AU1239" s="36"/>
      <c r="AV1239" s="36"/>
      <c r="AW1239" s="36"/>
    </row>
    <row r="1240" spans="27:49">
      <c r="AA1240" s="38"/>
      <c r="AB1240" s="38"/>
      <c r="AP1240" s="36"/>
      <c r="AQ1240" s="36"/>
      <c r="AR1240" s="36"/>
      <c r="AS1240" s="36"/>
      <c r="AT1240" s="36"/>
      <c r="AU1240" s="36"/>
      <c r="AV1240" s="36"/>
      <c r="AW1240" s="36"/>
    </row>
    <row r="1241" spans="27:49">
      <c r="AA1241" s="38"/>
      <c r="AB1241" s="38"/>
      <c r="AP1241" s="36"/>
      <c r="AQ1241" s="36"/>
      <c r="AR1241" s="36"/>
      <c r="AS1241" s="36"/>
      <c r="AT1241" s="36"/>
      <c r="AU1241" s="36"/>
      <c r="AV1241" s="36"/>
      <c r="AW1241" s="36"/>
    </row>
    <row r="1242" spans="27:49">
      <c r="AA1242" s="38"/>
      <c r="AB1242" s="38"/>
      <c r="AP1242" s="36"/>
      <c r="AQ1242" s="36"/>
      <c r="AR1242" s="36"/>
      <c r="AS1242" s="36"/>
      <c r="AT1242" s="36"/>
      <c r="AU1242" s="36"/>
      <c r="AV1242" s="36"/>
      <c r="AW1242" s="36"/>
    </row>
    <row r="1243" spans="27:49">
      <c r="AA1243" s="38"/>
      <c r="AB1243" s="38"/>
      <c r="AP1243" s="36"/>
      <c r="AQ1243" s="36"/>
      <c r="AR1243" s="36"/>
      <c r="AS1243" s="36"/>
      <c r="AT1243" s="36"/>
      <c r="AU1243" s="36"/>
      <c r="AV1243" s="36"/>
      <c r="AW1243" s="36"/>
    </row>
    <row r="1244" spans="27:49">
      <c r="AA1244" s="38"/>
      <c r="AB1244" s="38"/>
      <c r="AP1244" s="36"/>
      <c r="AQ1244" s="36"/>
      <c r="AR1244" s="36"/>
      <c r="AS1244" s="36"/>
      <c r="AT1244" s="36"/>
      <c r="AU1244" s="36"/>
      <c r="AV1244" s="36"/>
      <c r="AW1244" s="36"/>
    </row>
    <row r="1245" spans="27:49">
      <c r="AA1245" s="38"/>
      <c r="AB1245" s="38"/>
      <c r="AP1245" s="36"/>
      <c r="AQ1245" s="36"/>
      <c r="AR1245" s="36"/>
      <c r="AS1245" s="36"/>
      <c r="AT1245" s="36"/>
      <c r="AU1245" s="36"/>
      <c r="AV1245" s="36"/>
      <c r="AW1245" s="36"/>
    </row>
    <row r="1246" spans="27:49">
      <c r="AA1246" s="38"/>
      <c r="AB1246" s="38"/>
      <c r="AP1246" s="36"/>
      <c r="AQ1246" s="36"/>
      <c r="AR1246" s="36"/>
      <c r="AS1246" s="36"/>
      <c r="AT1246" s="36"/>
      <c r="AU1246" s="36"/>
      <c r="AV1246" s="36"/>
      <c r="AW1246" s="36"/>
    </row>
    <row r="1247" spans="27:49">
      <c r="AA1247" s="38"/>
      <c r="AB1247" s="38"/>
      <c r="AP1247" s="36"/>
      <c r="AQ1247" s="36"/>
      <c r="AR1247" s="36"/>
      <c r="AS1247" s="36"/>
      <c r="AT1247" s="36"/>
      <c r="AU1247" s="36"/>
      <c r="AV1247" s="36"/>
      <c r="AW1247" s="36"/>
    </row>
    <row r="1248" spans="27:49">
      <c r="AA1248" s="38"/>
      <c r="AB1248" s="38"/>
      <c r="AP1248" s="36"/>
      <c r="AQ1248" s="36"/>
      <c r="AR1248" s="36"/>
      <c r="AS1248" s="36"/>
      <c r="AT1248" s="36"/>
      <c r="AU1248" s="36"/>
      <c r="AV1248" s="36"/>
      <c r="AW1248" s="36"/>
    </row>
    <row r="1249" spans="27:49">
      <c r="AA1249" s="38"/>
      <c r="AB1249" s="38"/>
      <c r="AP1249" s="36"/>
      <c r="AQ1249" s="36"/>
      <c r="AR1249" s="36"/>
      <c r="AS1249" s="36"/>
      <c r="AT1249" s="36"/>
      <c r="AU1249" s="36"/>
      <c r="AV1249" s="36"/>
      <c r="AW1249" s="36"/>
    </row>
    <row r="1250" spans="27:49">
      <c r="AA1250" s="38"/>
      <c r="AB1250" s="38"/>
      <c r="AP1250" s="36"/>
      <c r="AQ1250" s="36"/>
      <c r="AR1250" s="36"/>
      <c r="AS1250" s="36"/>
      <c r="AT1250" s="36"/>
      <c r="AU1250" s="36"/>
      <c r="AV1250" s="36"/>
      <c r="AW1250" s="36"/>
    </row>
    <row r="1251" spans="27:49">
      <c r="AA1251" s="38"/>
      <c r="AB1251" s="38"/>
      <c r="AP1251" s="36"/>
      <c r="AQ1251" s="36"/>
      <c r="AR1251" s="36"/>
      <c r="AS1251" s="36"/>
      <c r="AT1251" s="36"/>
      <c r="AU1251" s="36"/>
      <c r="AV1251" s="36"/>
      <c r="AW1251" s="36"/>
    </row>
    <row r="1252" spans="27:49">
      <c r="AA1252" s="38"/>
      <c r="AB1252" s="38"/>
      <c r="AP1252" s="36"/>
      <c r="AQ1252" s="36"/>
      <c r="AR1252" s="36"/>
      <c r="AS1252" s="36"/>
      <c r="AT1252" s="36"/>
      <c r="AU1252" s="36"/>
      <c r="AV1252" s="36"/>
      <c r="AW1252" s="36"/>
    </row>
    <row r="1253" spans="27:49">
      <c r="AA1253" s="38"/>
      <c r="AB1253" s="38"/>
      <c r="AP1253" s="36"/>
      <c r="AQ1253" s="36"/>
      <c r="AR1253" s="36"/>
      <c r="AS1253" s="36"/>
      <c r="AT1253" s="36"/>
      <c r="AU1253" s="36"/>
      <c r="AV1253" s="36"/>
      <c r="AW1253" s="36"/>
    </row>
    <row r="1254" spans="27:49">
      <c r="AA1254" s="38"/>
      <c r="AB1254" s="38"/>
      <c r="AP1254" s="36"/>
      <c r="AQ1254" s="36"/>
      <c r="AR1254" s="36"/>
      <c r="AS1254" s="36"/>
      <c r="AT1254" s="36"/>
      <c r="AU1254" s="36"/>
      <c r="AV1254" s="36"/>
      <c r="AW1254" s="36"/>
    </row>
    <row r="1255" spans="27:49">
      <c r="AA1255" s="38"/>
      <c r="AB1255" s="38"/>
      <c r="AP1255" s="36"/>
      <c r="AQ1255" s="36"/>
      <c r="AR1255" s="36"/>
      <c r="AS1255" s="36"/>
      <c r="AT1255" s="36"/>
      <c r="AU1255" s="36"/>
      <c r="AV1255" s="36"/>
      <c r="AW1255" s="36"/>
    </row>
    <row r="1256" spans="27:49">
      <c r="AA1256" s="38"/>
      <c r="AB1256" s="38"/>
      <c r="AP1256" s="36"/>
      <c r="AQ1256" s="36"/>
      <c r="AR1256" s="36"/>
      <c r="AS1256" s="36"/>
      <c r="AT1256" s="36"/>
      <c r="AU1256" s="36"/>
      <c r="AV1256" s="36"/>
      <c r="AW1256" s="36"/>
    </row>
    <row r="1257" spans="27:49">
      <c r="AA1257" s="38"/>
      <c r="AB1257" s="38"/>
      <c r="AP1257" s="36"/>
      <c r="AQ1257" s="36"/>
      <c r="AR1257" s="36"/>
      <c r="AS1257" s="36"/>
      <c r="AT1257" s="36"/>
      <c r="AU1257" s="36"/>
      <c r="AV1257" s="36"/>
      <c r="AW1257" s="36"/>
    </row>
    <row r="1258" spans="27:49">
      <c r="AA1258" s="38"/>
      <c r="AB1258" s="38"/>
      <c r="AP1258" s="36"/>
      <c r="AQ1258" s="36"/>
      <c r="AR1258" s="36"/>
      <c r="AS1258" s="36"/>
      <c r="AT1258" s="36"/>
      <c r="AU1258" s="36"/>
      <c r="AV1258" s="36"/>
      <c r="AW1258" s="36"/>
    </row>
    <row r="1259" spans="27:49">
      <c r="AA1259" s="38"/>
      <c r="AB1259" s="38"/>
      <c r="AP1259" s="36"/>
      <c r="AQ1259" s="36"/>
      <c r="AR1259" s="36"/>
      <c r="AS1259" s="36"/>
      <c r="AT1259" s="36"/>
      <c r="AU1259" s="36"/>
      <c r="AV1259" s="36"/>
      <c r="AW1259" s="36"/>
    </row>
    <row r="1260" spans="27:49">
      <c r="AA1260" s="38"/>
      <c r="AB1260" s="38"/>
      <c r="AP1260" s="36"/>
      <c r="AQ1260" s="36"/>
      <c r="AR1260" s="36"/>
      <c r="AS1260" s="36"/>
      <c r="AT1260" s="36"/>
      <c r="AU1260" s="36"/>
      <c r="AV1260" s="36"/>
      <c r="AW1260" s="36"/>
    </row>
    <row r="1261" spans="27:49">
      <c r="AA1261" s="38"/>
      <c r="AB1261" s="38"/>
      <c r="AP1261" s="36"/>
      <c r="AQ1261" s="36"/>
      <c r="AR1261" s="36"/>
      <c r="AS1261" s="36"/>
      <c r="AT1261" s="36"/>
      <c r="AU1261" s="36"/>
      <c r="AV1261" s="36"/>
      <c r="AW1261" s="36"/>
    </row>
    <row r="1262" spans="27:49">
      <c r="AA1262" s="38"/>
      <c r="AB1262" s="38"/>
      <c r="AP1262" s="36"/>
      <c r="AQ1262" s="36"/>
      <c r="AR1262" s="36"/>
      <c r="AS1262" s="36"/>
      <c r="AT1262" s="36"/>
      <c r="AU1262" s="36"/>
      <c r="AV1262" s="36"/>
      <c r="AW1262" s="36"/>
    </row>
    <row r="1263" spans="27:49">
      <c r="AA1263" s="38"/>
      <c r="AB1263" s="38"/>
      <c r="AP1263" s="36"/>
      <c r="AQ1263" s="36"/>
      <c r="AR1263" s="36"/>
      <c r="AS1263" s="36"/>
      <c r="AT1263" s="36"/>
      <c r="AU1263" s="36"/>
      <c r="AV1263" s="36"/>
      <c r="AW1263" s="36"/>
    </row>
    <row r="1264" spans="27:49">
      <c r="AA1264" s="38"/>
      <c r="AB1264" s="38"/>
      <c r="AP1264" s="36"/>
      <c r="AQ1264" s="36"/>
      <c r="AR1264" s="36"/>
      <c r="AS1264" s="36"/>
      <c r="AT1264" s="36"/>
      <c r="AU1264" s="36"/>
      <c r="AV1264" s="36"/>
      <c r="AW1264" s="36"/>
    </row>
    <row r="1265" spans="27:49">
      <c r="AA1265" s="38"/>
      <c r="AB1265" s="38"/>
      <c r="AP1265" s="36"/>
      <c r="AQ1265" s="36"/>
      <c r="AR1265" s="36"/>
      <c r="AS1265" s="36"/>
      <c r="AT1265" s="36"/>
      <c r="AU1265" s="36"/>
      <c r="AV1265" s="36"/>
      <c r="AW1265" s="36"/>
    </row>
    <row r="1266" spans="27:49">
      <c r="AA1266" s="38"/>
      <c r="AB1266" s="38"/>
      <c r="AP1266" s="36"/>
      <c r="AQ1266" s="36"/>
      <c r="AR1266" s="36"/>
      <c r="AS1266" s="36"/>
      <c r="AT1266" s="36"/>
      <c r="AU1266" s="36"/>
      <c r="AV1266" s="36"/>
      <c r="AW1266" s="36"/>
    </row>
    <row r="1267" spans="27:49">
      <c r="AA1267" s="38"/>
      <c r="AB1267" s="38"/>
      <c r="AP1267" s="36"/>
      <c r="AQ1267" s="36"/>
      <c r="AR1267" s="36"/>
      <c r="AS1267" s="36"/>
      <c r="AT1267" s="36"/>
      <c r="AU1267" s="36"/>
      <c r="AV1267" s="36"/>
      <c r="AW1267" s="36"/>
    </row>
    <row r="1268" spans="27:49">
      <c r="AA1268" s="38"/>
      <c r="AB1268" s="38"/>
      <c r="AP1268" s="36"/>
      <c r="AQ1268" s="36"/>
      <c r="AR1268" s="36"/>
      <c r="AS1268" s="36"/>
      <c r="AT1268" s="36"/>
      <c r="AU1268" s="36"/>
      <c r="AV1268" s="36"/>
      <c r="AW1268" s="36"/>
    </row>
    <row r="1269" spans="27:49">
      <c r="AA1269" s="38"/>
      <c r="AB1269" s="38"/>
      <c r="AP1269" s="36"/>
      <c r="AQ1269" s="36"/>
      <c r="AR1269" s="36"/>
      <c r="AS1269" s="36"/>
      <c r="AT1269" s="36"/>
      <c r="AU1269" s="36"/>
      <c r="AV1269" s="36"/>
      <c r="AW1269" s="36"/>
    </row>
    <row r="1270" spans="27:49">
      <c r="AA1270" s="38"/>
      <c r="AB1270" s="38"/>
      <c r="AP1270" s="36"/>
      <c r="AQ1270" s="36"/>
      <c r="AR1270" s="36"/>
      <c r="AS1270" s="36"/>
      <c r="AT1270" s="36"/>
      <c r="AU1270" s="36"/>
      <c r="AV1270" s="36"/>
      <c r="AW1270" s="36"/>
    </row>
    <row r="1271" spans="27:49">
      <c r="AA1271" s="38"/>
      <c r="AB1271" s="38"/>
      <c r="AP1271" s="36"/>
      <c r="AQ1271" s="36"/>
      <c r="AR1271" s="36"/>
      <c r="AS1271" s="36"/>
      <c r="AT1271" s="36"/>
      <c r="AU1271" s="36"/>
      <c r="AV1271" s="36"/>
      <c r="AW1271" s="36"/>
    </row>
    <row r="1272" spans="27:49">
      <c r="AA1272" s="38"/>
      <c r="AB1272" s="38"/>
      <c r="AP1272" s="36"/>
      <c r="AQ1272" s="36"/>
      <c r="AR1272" s="36"/>
      <c r="AS1272" s="36"/>
      <c r="AT1272" s="36"/>
      <c r="AU1272" s="36"/>
      <c r="AV1272" s="36"/>
      <c r="AW1272" s="36"/>
    </row>
    <row r="1273" spans="27:49">
      <c r="AA1273" s="38"/>
      <c r="AB1273" s="38"/>
      <c r="AP1273" s="36"/>
      <c r="AQ1273" s="36"/>
      <c r="AR1273" s="36"/>
      <c r="AS1273" s="36"/>
      <c r="AT1273" s="36"/>
      <c r="AU1273" s="36"/>
      <c r="AV1273" s="36"/>
      <c r="AW1273" s="36"/>
    </row>
    <row r="1274" spans="27:49">
      <c r="AA1274" s="38"/>
      <c r="AB1274" s="38"/>
      <c r="AP1274" s="36"/>
      <c r="AQ1274" s="36"/>
      <c r="AR1274" s="36"/>
      <c r="AS1274" s="36"/>
      <c r="AT1274" s="36"/>
      <c r="AU1274" s="36"/>
      <c r="AV1274" s="36"/>
      <c r="AW1274" s="36"/>
    </row>
    <row r="1275" spans="27:49">
      <c r="AA1275" s="38"/>
      <c r="AB1275" s="38"/>
      <c r="AP1275" s="36"/>
      <c r="AQ1275" s="36"/>
      <c r="AR1275" s="36"/>
      <c r="AS1275" s="36"/>
      <c r="AT1275" s="36"/>
      <c r="AU1275" s="36"/>
      <c r="AV1275" s="36"/>
      <c r="AW1275" s="36"/>
    </row>
    <row r="1276" spans="27:49">
      <c r="AA1276" s="38"/>
      <c r="AB1276" s="38"/>
      <c r="AP1276" s="36"/>
      <c r="AQ1276" s="36"/>
      <c r="AR1276" s="36"/>
      <c r="AS1276" s="36"/>
      <c r="AT1276" s="36"/>
      <c r="AU1276" s="36"/>
      <c r="AV1276" s="36"/>
      <c r="AW1276" s="36"/>
    </row>
    <row r="1277" spans="27:49">
      <c r="AA1277" s="38"/>
      <c r="AB1277" s="38"/>
      <c r="AP1277" s="36"/>
      <c r="AQ1277" s="36"/>
      <c r="AR1277" s="36"/>
      <c r="AS1277" s="36"/>
      <c r="AT1277" s="36"/>
      <c r="AU1277" s="36"/>
      <c r="AV1277" s="36"/>
      <c r="AW1277" s="36"/>
    </row>
    <row r="1278" spans="27:49">
      <c r="AA1278" s="38"/>
      <c r="AB1278" s="38"/>
      <c r="AP1278" s="36"/>
      <c r="AQ1278" s="36"/>
      <c r="AR1278" s="36"/>
      <c r="AS1278" s="36"/>
      <c r="AT1278" s="36"/>
      <c r="AU1278" s="36"/>
      <c r="AV1278" s="36"/>
      <c r="AW1278" s="36"/>
    </row>
    <row r="1279" spans="27:49">
      <c r="AA1279" s="38"/>
      <c r="AB1279" s="38"/>
      <c r="AP1279" s="36"/>
      <c r="AQ1279" s="36"/>
      <c r="AR1279" s="36"/>
      <c r="AS1279" s="36"/>
      <c r="AT1279" s="36"/>
      <c r="AU1279" s="36"/>
      <c r="AV1279" s="36"/>
      <c r="AW1279" s="36"/>
    </row>
    <row r="1280" spans="27:49">
      <c r="AA1280" s="38"/>
      <c r="AB1280" s="38"/>
      <c r="AP1280" s="36"/>
      <c r="AQ1280" s="36"/>
      <c r="AR1280" s="36"/>
      <c r="AS1280" s="36"/>
      <c r="AT1280" s="36"/>
      <c r="AU1280" s="36"/>
      <c r="AV1280" s="36"/>
      <c r="AW1280" s="36"/>
    </row>
    <row r="1281" spans="27:49">
      <c r="AA1281" s="38"/>
      <c r="AB1281" s="38"/>
      <c r="AP1281" s="36"/>
      <c r="AQ1281" s="36"/>
      <c r="AR1281" s="36"/>
      <c r="AS1281" s="36"/>
      <c r="AT1281" s="36"/>
      <c r="AU1281" s="36"/>
      <c r="AV1281" s="36"/>
      <c r="AW1281" s="36"/>
    </row>
    <row r="1282" spans="27:49">
      <c r="AA1282" s="38"/>
      <c r="AB1282" s="38"/>
      <c r="AP1282" s="36"/>
      <c r="AQ1282" s="36"/>
      <c r="AR1282" s="36"/>
      <c r="AS1282" s="36"/>
      <c r="AT1282" s="36"/>
      <c r="AU1282" s="36"/>
      <c r="AV1282" s="36"/>
      <c r="AW1282" s="36"/>
    </row>
    <row r="1283" spans="27:49">
      <c r="AA1283" s="38"/>
      <c r="AB1283" s="38"/>
      <c r="AP1283" s="36"/>
      <c r="AQ1283" s="36"/>
      <c r="AR1283" s="36"/>
      <c r="AS1283" s="36"/>
      <c r="AT1283" s="36"/>
      <c r="AU1283" s="36"/>
      <c r="AV1283" s="36"/>
      <c r="AW1283" s="36"/>
    </row>
    <row r="1284" spans="27:49">
      <c r="AA1284" s="38"/>
      <c r="AB1284" s="38"/>
      <c r="AP1284" s="36"/>
      <c r="AQ1284" s="36"/>
      <c r="AR1284" s="36"/>
      <c r="AS1284" s="36"/>
      <c r="AT1284" s="36"/>
      <c r="AU1284" s="36"/>
      <c r="AV1284" s="36"/>
      <c r="AW1284" s="36"/>
    </row>
    <row r="1285" spans="27:49">
      <c r="AA1285" s="38"/>
      <c r="AB1285" s="38"/>
      <c r="AP1285" s="36"/>
      <c r="AQ1285" s="36"/>
      <c r="AR1285" s="36"/>
      <c r="AS1285" s="36"/>
      <c r="AT1285" s="36"/>
      <c r="AU1285" s="36"/>
      <c r="AV1285" s="36"/>
      <c r="AW1285" s="36"/>
    </row>
    <row r="1286" spans="27:49">
      <c r="AA1286" s="38"/>
      <c r="AB1286" s="38"/>
      <c r="AP1286" s="36"/>
      <c r="AQ1286" s="36"/>
      <c r="AR1286" s="36"/>
      <c r="AS1286" s="36"/>
      <c r="AT1286" s="36"/>
      <c r="AU1286" s="36"/>
      <c r="AV1286" s="36"/>
      <c r="AW1286" s="36"/>
    </row>
    <row r="1287" spans="27:49">
      <c r="AA1287" s="38"/>
      <c r="AB1287" s="38"/>
      <c r="AP1287" s="36"/>
      <c r="AQ1287" s="36"/>
      <c r="AR1287" s="36"/>
      <c r="AS1287" s="36"/>
      <c r="AT1287" s="36"/>
      <c r="AU1287" s="36"/>
      <c r="AV1287" s="36"/>
      <c r="AW1287" s="36"/>
    </row>
    <row r="1288" spans="27:49">
      <c r="AA1288" s="38"/>
      <c r="AB1288" s="38"/>
      <c r="AP1288" s="36"/>
      <c r="AQ1288" s="36"/>
      <c r="AR1288" s="36"/>
      <c r="AS1288" s="36"/>
      <c r="AT1288" s="36"/>
      <c r="AU1288" s="36"/>
      <c r="AV1288" s="36"/>
      <c r="AW1288" s="36"/>
    </row>
    <row r="1289" spans="27:49">
      <c r="AA1289" s="38"/>
      <c r="AB1289" s="38"/>
      <c r="AP1289" s="36"/>
      <c r="AQ1289" s="36"/>
      <c r="AR1289" s="36"/>
      <c r="AS1289" s="36"/>
      <c r="AT1289" s="36"/>
      <c r="AU1289" s="36"/>
      <c r="AV1289" s="36"/>
      <c r="AW1289" s="36"/>
    </row>
    <row r="1290" spans="27:49">
      <c r="AA1290" s="38"/>
      <c r="AB1290" s="38"/>
      <c r="AP1290" s="36"/>
      <c r="AQ1290" s="36"/>
      <c r="AR1290" s="36"/>
      <c r="AS1290" s="36"/>
      <c r="AT1290" s="36"/>
      <c r="AU1290" s="36"/>
      <c r="AV1290" s="36"/>
      <c r="AW1290" s="36"/>
    </row>
    <row r="1291" spans="27:49">
      <c r="AA1291" s="38"/>
      <c r="AB1291" s="38"/>
      <c r="AP1291" s="36"/>
      <c r="AQ1291" s="36"/>
      <c r="AR1291" s="36"/>
      <c r="AS1291" s="36"/>
      <c r="AT1291" s="36"/>
      <c r="AU1291" s="36"/>
      <c r="AV1291" s="36"/>
      <c r="AW1291" s="36"/>
    </row>
    <row r="1292" spans="27:49">
      <c r="AA1292" s="38"/>
      <c r="AB1292" s="38"/>
      <c r="AP1292" s="36"/>
      <c r="AQ1292" s="36"/>
      <c r="AR1292" s="36"/>
      <c r="AS1292" s="36"/>
      <c r="AT1292" s="36"/>
      <c r="AU1292" s="36"/>
      <c r="AV1292" s="36"/>
      <c r="AW1292" s="36"/>
    </row>
    <row r="1293" spans="27:49">
      <c r="AA1293" s="38"/>
      <c r="AB1293" s="38"/>
      <c r="AP1293" s="36"/>
      <c r="AQ1293" s="36"/>
      <c r="AR1293" s="36"/>
      <c r="AS1293" s="36"/>
      <c r="AT1293" s="36"/>
      <c r="AU1293" s="36"/>
      <c r="AV1293" s="36"/>
      <c r="AW1293" s="36"/>
    </row>
    <row r="1294" spans="27:49">
      <c r="AA1294" s="38"/>
      <c r="AB1294" s="38"/>
      <c r="AP1294" s="36"/>
      <c r="AQ1294" s="36"/>
      <c r="AR1294" s="36"/>
      <c r="AS1294" s="36"/>
      <c r="AT1294" s="36"/>
      <c r="AU1294" s="36"/>
      <c r="AV1294" s="36"/>
      <c r="AW1294" s="36"/>
    </row>
    <row r="1295" spans="27:49">
      <c r="AA1295" s="38"/>
      <c r="AB1295" s="38"/>
      <c r="AP1295" s="36"/>
      <c r="AQ1295" s="36"/>
      <c r="AR1295" s="36"/>
      <c r="AS1295" s="36"/>
      <c r="AT1295" s="36"/>
      <c r="AU1295" s="36"/>
      <c r="AV1295" s="36"/>
      <c r="AW1295" s="36"/>
    </row>
    <row r="1296" spans="27:49">
      <c r="AA1296" s="38"/>
      <c r="AB1296" s="38"/>
      <c r="AP1296" s="36"/>
      <c r="AQ1296" s="36"/>
      <c r="AR1296" s="36"/>
      <c r="AS1296" s="36"/>
      <c r="AT1296" s="36"/>
      <c r="AU1296" s="36"/>
      <c r="AV1296" s="36"/>
      <c r="AW1296" s="36"/>
    </row>
    <row r="1297" spans="27:49">
      <c r="AA1297" s="38"/>
      <c r="AB1297" s="38"/>
      <c r="AP1297" s="36"/>
      <c r="AQ1297" s="36"/>
      <c r="AR1297" s="36"/>
      <c r="AS1297" s="36"/>
      <c r="AT1297" s="36"/>
      <c r="AU1297" s="36"/>
      <c r="AV1297" s="36"/>
      <c r="AW1297" s="36"/>
    </row>
    <row r="1298" spans="27:49">
      <c r="AA1298" s="38"/>
      <c r="AB1298" s="38"/>
      <c r="AP1298" s="36"/>
      <c r="AQ1298" s="36"/>
      <c r="AR1298" s="36"/>
      <c r="AS1298" s="36"/>
      <c r="AT1298" s="36"/>
      <c r="AU1298" s="36"/>
      <c r="AV1298" s="36"/>
      <c r="AW1298" s="36"/>
    </row>
    <row r="1299" spans="27:49">
      <c r="AA1299" s="38"/>
      <c r="AB1299" s="38"/>
      <c r="AP1299" s="36"/>
      <c r="AQ1299" s="36"/>
      <c r="AR1299" s="36"/>
      <c r="AS1299" s="36"/>
      <c r="AT1299" s="36"/>
      <c r="AU1299" s="36"/>
      <c r="AV1299" s="36"/>
      <c r="AW1299" s="36"/>
    </row>
    <row r="1300" spans="27:49">
      <c r="AA1300" s="38"/>
      <c r="AB1300" s="38"/>
      <c r="AP1300" s="36"/>
      <c r="AQ1300" s="36"/>
      <c r="AR1300" s="36"/>
      <c r="AS1300" s="36"/>
      <c r="AT1300" s="36"/>
      <c r="AU1300" s="36"/>
      <c r="AV1300" s="36"/>
      <c r="AW1300" s="36"/>
    </row>
    <row r="1301" spans="27:49">
      <c r="AA1301" s="38"/>
      <c r="AB1301" s="38"/>
      <c r="AP1301" s="36"/>
      <c r="AQ1301" s="36"/>
      <c r="AR1301" s="36"/>
      <c r="AS1301" s="36"/>
      <c r="AT1301" s="36"/>
      <c r="AU1301" s="36"/>
      <c r="AV1301" s="36"/>
      <c r="AW1301" s="36"/>
    </row>
    <row r="1302" spans="27:49">
      <c r="AA1302" s="38"/>
      <c r="AB1302" s="38"/>
      <c r="AP1302" s="36"/>
      <c r="AQ1302" s="36"/>
      <c r="AR1302" s="36"/>
      <c r="AS1302" s="36"/>
      <c r="AT1302" s="36"/>
      <c r="AU1302" s="36"/>
      <c r="AV1302" s="36"/>
      <c r="AW1302" s="36"/>
    </row>
    <row r="1303" spans="27:49">
      <c r="AA1303" s="38"/>
      <c r="AB1303" s="38"/>
      <c r="AP1303" s="36"/>
      <c r="AQ1303" s="36"/>
      <c r="AR1303" s="36"/>
      <c r="AS1303" s="36"/>
      <c r="AT1303" s="36"/>
      <c r="AU1303" s="36"/>
      <c r="AV1303" s="36"/>
      <c r="AW1303" s="36"/>
    </row>
    <row r="1304" spans="27:49">
      <c r="AA1304" s="38"/>
      <c r="AB1304" s="38"/>
      <c r="AP1304" s="36"/>
      <c r="AQ1304" s="36"/>
      <c r="AR1304" s="36"/>
      <c r="AS1304" s="36"/>
      <c r="AT1304" s="36"/>
      <c r="AU1304" s="36"/>
      <c r="AV1304" s="36"/>
      <c r="AW1304" s="36"/>
    </row>
    <row r="1305" spans="27:49">
      <c r="AA1305" s="38"/>
      <c r="AB1305" s="38"/>
      <c r="AP1305" s="36"/>
      <c r="AQ1305" s="36"/>
      <c r="AR1305" s="36"/>
      <c r="AS1305" s="36"/>
      <c r="AT1305" s="36"/>
      <c r="AU1305" s="36"/>
      <c r="AV1305" s="36"/>
      <c r="AW1305" s="36"/>
    </row>
    <row r="1306" spans="27:49">
      <c r="AA1306" s="38"/>
      <c r="AB1306" s="38"/>
      <c r="AP1306" s="36"/>
      <c r="AQ1306" s="36"/>
      <c r="AR1306" s="36"/>
      <c r="AS1306" s="36"/>
      <c r="AT1306" s="36"/>
      <c r="AU1306" s="36"/>
      <c r="AV1306" s="36"/>
      <c r="AW1306" s="36"/>
    </row>
    <row r="1307" spans="27:49">
      <c r="AA1307" s="38"/>
      <c r="AB1307" s="38"/>
      <c r="AP1307" s="36"/>
      <c r="AQ1307" s="36"/>
      <c r="AR1307" s="36"/>
      <c r="AS1307" s="36"/>
      <c r="AT1307" s="36"/>
      <c r="AU1307" s="36"/>
      <c r="AV1307" s="36"/>
      <c r="AW1307" s="36"/>
    </row>
    <row r="1308" spans="27:49">
      <c r="AA1308" s="38"/>
      <c r="AB1308" s="38"/>
      <c r="AP1308" s="36"/>
      <c r="AQ1308" s="36"/>
      <c r="AR1308" s="36"/>
      <c r="AS1308" s="36"/>
      <c r="AT1308" s="36"/>
      <c r="AU1308" s="36"/>
      <c r="AV1308" s="36"/>
      <c r="AW1308" s="36"/>
    </row>
    <row r="1309" spans="27:49">
      <c r="AA1309" s="38"/>
      <c r="AB1309" s="38"/>
      <c r="AP1309" s="36"/>
      <c r="AQ1309" s="36"/>
      <c r="AR1309" s="36"/>
      <c r="AS1309" s="36"/>
      <c r="AT1309" s="36"/>
      <c r="AU1309" s="36"/>
      <c r="AV1309" s="36"/>
      <c r="AW1309" s="36"/>
    </row>
    <row r="1310" spans="27:49">
      <c r="AA1310" s="38"/>
      <c r="AB1310" s="38"/>
      <c r="AP1310" s="36"/>
      <c r="AQ1310" s="36"/>
      <c r="AR1310" s="36"/>
      <c r="AS1310" s="36"/>
      <c r="AT1310" s="36"/>
      <c r="AU1310" s="36"/>
      <c r="AV1310" s="36"/>
      <c r="AW1310" s="36"/>
    </row>
    <row r="1311" spans="27:49">
      <c r="AA1311" s="38"/>
      <c r="AB1311" s="38"/>
      <c r="AP1311" s="36"/>
      <c r="AQ1311" s="36"/>
      <c r="AR1311" s="36"/>
      <c r="AS1311" s="36"/>
      <c r="AT1311" s="36"/>
      <c r="AU1311" s="36"/>
      <c r="AV1311" s="36"/>
      <c r="AW1311" s="36"/>
    </row>
    <row r="1312" spans="27:49">
      <c r="AA1312" s="38"/>
      <c r="AB1312" s="38"/>
      <c r="AP1312" s="36"/>
      <c r="AQ1312" s="36"/>
      <c r="AR1312" s="36"/>
      <c r="AS1312" s="36"/>
      <c r="AT1312" s="36"/>
      <c r="AU1312" s="36"/>
      <c r="AV1312" s="36"/>
      <c r="AW1312" s="36"/>
    </row>
    <row r="1313" spans="27:49">
      <c r="AA1313" s="38"/>
      <c r="AB1313" s="38"/>
      <c r="AP1313" s="36"/>
      <c r="AQ1313" s="36"/>
      <c r="AR1313" s="36"/>
      <c r="AS1313" s="36"/>
      <c r="AT1313" s="36"/>
      <c r="AU1313" s="36"/>
      <c r="AV1313" s="36"/>
      <c r="AW1313" s="36"/>
    </row>
    <row r="1314" spans="27:49">
      <c r="AA1314" s="38"/>
      <c r="AB1314" s="38"/>
      <c r="AP1314" s="36"/>
      <c r="AQ1314" s="36"/>
      <c r="AR1314" s="36"/>
      <c r="AS1314" s="36"/>
      <c r="AT1314" s="36"/>
      <c r="AU1314" s="36"/>
      <c r="AV1314" s="36"/>
      <c r="AW1314" s="36"/>
    </row>
    <row r="1315" spans="27:49">
      <c r="AA1315" s="38"/>
      <c r="AB1315" s="38"/>
      <c r="AP1315" s="36"/>
      <c r="AQ1315" s="36"/>
      <c r="AR1315" s="36"/>
      <c r="AS1315" s="36"/>
      <c r="AT1315" s="36"/>
      <c r="AU1315" s="36"/>
      <c r="AV1315" s="36"/>
      <c r="AW1315" s="36"/>
    </row>
    <row r="1316" spans="27:49">
      <c r="AA1316" s="38"/>
      <c r="AB1316" s="38"/>
      <c r="AP1316" s="36"/>
      <c r="AQ1316" s="36"/>
      <c r="AR1316" s="36"/>
      <c r="AS1316" s="36"/>
      <c r="AT1316" s="36"/>
      <c r="AU1316" s="36"/>
      <c r="AV1316" s="36"/>
      <c r="AW1316" s="36"/>
    </row>
    <row r="1317" spans="27:49">
      <c r="AA1317" s="38"/>
      <c r="AB1317" s="38"/>
      <c r="AP1317" s="36"/>
      <c r="AQ1317" s="36"/>
      <c r="AR1317" s="36"/>
      <c r="AS1317" s="36"/>
      <c r="AT1317" s="36"/>
      <c r="AU1317" s="36"/>
      <c r="AV1317" s="36"/>
      <c r="AW1317" s="36"/>
    </row>
    <row r="1318" spans="27:49">
      <c r="AA1318" s="38"/>
      <c r="AB1318" s="38"/>
      <c r="AP1318" s="36"/>
      <c r="AQ1318" s="36"/>
      <c r="AR1318" s="36"/>
      <c r="AS1318" s="36"/>
      <c r="AT1318" s="36"/>
      <c r="AU1318" s="36"/>
      <c r="AV1318" s="36"/>
      <c r="AW1318" s="36"/>
    </row>
    <row r="1319" spans="27:49">
      <c r="AA1319" s="38"/>
      <c r="AB1319" s="38"/>
      <c r="AP1319" s="36"/>
      <c r="AQ1319" s="36"/>
      <c r="AR1319" s="36"/>
      <c r="AS1319" s="36"/>
      <c r="AT1319" s="36"/>
      <c r="AU1319" s="36"/>
      <c r="AV1319" s="36"/>
      <c r="AW1319" s="36"/>
    </row>
    <row r="1320" spans="27:49">
      <c r="AA1320" s="38"/>
      <c r="AB1320" s="38"/>
      <c r="AP1320" s="36"/>
      <c r="AQ1320" s="36"/>
      <c r="AR1320" s="36"/>
      <c r="AS1320" s="36"/>
      <c r="AT1320" s="36"/>
      <c r="AU1320" s="36"/>
      <c r="AV1320" s="36"/>
      <c r="AW1320" s="36"/>
    </row>
    <row r="1321" spans="27:49">
      <c r="AA1321" s="38"/>
      <c r="AB1321" s="38"/>
      <c r="AP1321" s="36"/>
      <c r="AQ1321" s="36"/>
      <c r="AR1321" s="36"/>
      <c r="AS1321" s="36"/>
      <c r="AT1321" s="36"/>
      <c r="AU1321" s="36"/>
      <c r="AV1321" s="36"/>
      <c r="AW1321" s="36"/>
    </row>
    <row r="1322" spans="27:49">
      <c r="AA1322" s="38"/>
      <c r="AB1322" s="38"/>
      <c r="AP1322" s="36"/>
      <c r="AQ1322" s="36"/>
      <c r="AR1322" s="36"/>
      <c r="AS1322" s="36"/>
      <c r="AT1322" s="36"/>
      <c r="AU1322" s="36"/>
      <c r="AV1322" s="36"/>
      <c r="AW1322" s="36"/>
    </row>
    <row r="1323" spans="27:49">
      <c r="AA1323" s="38"/>
      <c r="AB1323" s="38"/>
      <c r="AP1323" s="36"/>
      <c r="AQ1323" s="36"/>
      <c r="AR1323" s="36"/>
      <c r="AS1323" s="36"/>
      <c r="AT1323" s="36"/>
      <c r="AU1323" s="36"/>
      <c r="AV1323" s="36"/>
      <c r="AW1323" s="36"/>
    </row>
    <row r="1324" spans="27:49">
      <c r="AA1324" s="38"/>
      <c r="AB1324" s="38"/>
      <c r="AP1324" s="36"/>
      <c r="AQ1324" s="36"/>
      <c r="AR1324" s="36"/>
      <c r="AS1324" s="36"/>
      <c r="AT1324" s="36"/>
      <c r="AU1324" s="36"/>
      <c r="AV1324" s="36"/>
      <c r="AW1324" s="36"/>
    </row>
    <row r="1325" spans="27:49">
      <c r="AA1325" s="38"/>
      <c r="AB1325" s="38"/>
      <c r="AP1325" s="36"/>
      <c r="AQ1325" s="36"/>
      <c r="AR1325" s="36"/>
      <c r="AS1325" s="36"/>
      <c r="AT1325" s="36"/>
      <c r="AU1325" s="36"/>
      <c r="AV1325" s="36"/>
      <c r="AW1325" s="36"/>
    </row>
    <row r="1326" spans="27:49">
      <c r="AA1326" s="38"/>
      <c r="AB1326" s="38"/>
      <c r="AP1326" s="36"/>
      <c r="AQ1326" s="36"/>
      <c r="AR1326" s="36"/>
      <c r="AS1326" s="36"/>
      <c r="AT1326" s="36"/>
      <c r="AU1326" s="36"/>
      <c r="AV1326" s="36"/>
      <c r="AW1326" s="36"/>
    </row>
    <row r="1327" spans="27:49">
      <c r="AA1327" s="38"/>
      <c r="AB1327" s="38"/>
      <c r="AP1327" s="36"/>
      <c r="AQ1327" s="36"/>
      <c r="AR1327" s="36"/>
      <c r="AS1327" s="36"/>
      <c r="AT1327" s="36"/>
      <c r="AU1327" s="36"/>
      <c r="AV1327" s="36"/>
      <c r="AW1327" s="36"/>
    </row>
    <row r="1328" spans="27:49">
      <c r="AA1328" s="38"/>
      <c r="AB1328" s="38"/>
      <c r="AP1328" s="36"/>
      <c r="AQ1328" s="36"/>
      <c r="AR1328" s="36"/>
      <c r="AS1328" s="36"/>
      <c r="AT1328" s="36"/>
      <c r="AU1328" s="36"/>
      <c r="AV1328" s="36"/>
      <c r="AW1328" s="36"/>
    </row>
    <row r="1329" spans="27:49">
      <c r="AA1329" s="38"/>
      <c r="AB1329" s="38"/>
      <c r="AP1329" s="36"/>
      <c r="AQ1329" s="36"/>
      <c r="AR1329" s="36"/>
      <c r="AS1329" s="36"/>
      <c r="AT1329" s="36"/>
      <c r="AU1329" s="36"/>
      <c r="AV1329" s="36"/>
      <c r="AW1329" s="36"/>
    </row>
    <row r="1330" spans="27:49">
      <c r="AA1330" s="38"/>
      <c r="AB1330" s="38"/>
      <c r="AP1330" s="36"/>
      <c r="AQ1330" s="36"/>
      <c r="AR1330" s="36"/>
      <c r="AS1330" s="36"/>
      <c r="AT1330" s="36"/>
      <c r="AU1330" s="36"/>
      <c r="AV1330" s="36"/>
      <c r="AW1330" s="36"/>
    </row>
    <row r="1331" spans="27:49">
      <c r="AA1331" s="38"/>
      <c r="AB1331" s="38"/>
      <c r="AP1331" s="36"/>
      <c r="AQ1331" s="36"/>
      <c r="AR1331" s="36"/>
      <c r="AS1331" s="36"/>
      <c r="AT1331" s="36"/>
      <c r="AU1331" s="36"/>
      <c r="AV1331" s="36"/>
      <c r="AW1331" s="36"/>
    </row>
    <row r="1332" spans="27:49">
      <c r="AA1332" s="38"/>
      <c r="AB1332" s="38"/>
      <c r="AP1332" s="36"/>
      <c r="AQ1332" s="36"/>
      <c r="AR1332" s="36"/>
      <c r="AS1332" s="36"/>
      <c r="AT1332" s="36"/>
      <c r="AU1332" s="36"/>
      <c r="AV1332" s="36"/>
      <c r="AW1332" s="36"/>
    </row>
    <row r="1333" spans="27:49">
      <c r="AA1333" s="38"/>
      <c r="AB1333" s="38"/>
      <c r="AP1333" s="36"/>
      <c r="AQ1333" s="36"/>
      <c r="AR1333" s="36"/>
      <c r="AS1333" s="36"/>
      <c r="AT1333" s="36"/>
      <c r="AU1333" s="36"/>
      <c r="AV1333" s="36"/>
      <c r="AW1333" s="36"/>
    </row>
    <row r="1334" spans="27:49">
      <c r="AA1334" s="38"/>
      <c r="AB1334" s="38"/>
      <c r="AP1334" s="36"/>
      <c r="AQ1334" s="36"/>
      <c r="AR1334" s="36"/>
      <c r="AS1334" s="36"/>
      <c r="AT1334" s="36"/>
      <c r="AU1334" s="36"/>
      <c r="AV1334" s="36"/>
      <c r="AW1334" s="36"/>
    </row>
    <row r="1335" spans="27:49">
      <c r="AA1335" s="38"/>
      <c r="AB1335" s="38"/>
      <c r="AP1335" s="36"/>
      <c r="AQ1335" s="36"/>
      <c r="AR1335" s="36"/>
      <c r="AS1335" s="36"/>
      <c r="AT1335" s="36"/>
      <c r="AU1335" s="36"/>
      <c r="AV1335" s="36"/>
      <c r="AW1335" s="36"/>
    </row>
    <row r="1336" spans="27:49">
      <c r="AA1336" s="38"/>
      <c r="AB1336" s="38"/>
      <c r="AP1336" s="36"/>
      <c r="AQ1336" s="36"/>
      <c r="AR1336" s="36"/>
      <c r="AS1336" s="36"/>
      <c r="AT1336" s="36"/>
      <c r="AU1336" s="36"/>
      <c r="AV1336" s="36"/>
      <c r="AW1336" s="36"/>
    </row>
    <row r="1337" spans="27:49">
      <c r="AA1337" s="38"/>
      <c r="AB1337" s="38"/>
      <c r="AP1337" s="36"/>
      <c r="AQ1337" s="36"/>
      <c r="AR1337" s="36"/>
      <c r="AS1337" s="36"/>
      <c r="AT1337" s="36"/>
      <c r="AU1337" s="36"/>
      <c r="AV1337" s="36"/>
      <c r="AW1337" s="36"/>
    </row>
    <row r="1338" spans="27:49">
      <c r="AA1338" s="38"/>
      <c r="AB1338" s="38"/>
      <c r="AP1338" s="36"/>
      <c r="AQ1338" s="36"/>
      <c r="AR1338" s="36"/>
      <c r="AS1338" s="36"/>
      <c r="AT1338" s="36"/>
      <c r="AU1338" s="36"/>
      <c r="AV1338" s="36"/>
      <c r="AW1338" s="36"/>
    </row>
    <row r="1339" spans="27:49">
      <c r="AA1339" s="38"/>
      <c r="AB1339" s="38"/>
      <c r="AP1339" s="36"/>
      <c r="AQ1339" s="36"/>
      <c r="AR1339" s="36"/>
      <c r="AS1339" s="36"/>
      <c r="AT1339" s="36"/>
      <c r="AU1339" s="36"/>
      <c r="AV1339" s="36"/>
      <c r="AW1339" s="36"/>
    </row>
    <row r="1340" spans="27:49">
      <c r="AA1340" s="38"/>
      <c r="AB1340" s="38"/>
      <c r="AP1340" s="36"/>
      <c r="AQ1340" s="36"/>
      <c r="AR1340" s="36"/>
      <c r="AS1340" s="36"/>
      <c r="AT1340" s="36"/>
      <c r="AU1340" s="36"/>
      <c r="AV1340" s="36"/>
      <c r="AW1340" s="36"/>
    </row>
    <row r="1341" spans="27:49">
      <c r="AA1341" s="38"/>
      <c r="AB1341" s="38"/>
      <c r="AP1341" s="36"/>
      <c r="AQ1341" s="36"/>
      <c r="AR1341" s="36"/>
      <c r="AS1341" s="36"/>
      <c r="AT1341" s="36"/>
      <c r="AU1341" s="36"/>
      <c r="AV1341" s="36"/>
      <c r="AW1341" s="36"/>
    </row>
    <row r="1342" spans="27:49">
      <c r="AA1342" s="38"/>
      <c r="AB1342" s="38"/>
      <c r="AP1342" s="36"/>
      <c r="AQ1342" s="36"/>
      <c r="AR1342" s="36"/>
      <c r="AS1342" s="36"/>
      <c r="AT1342" s="36"/>
      <c r="AU1342" s="36"/>
      <c r="AV1342" s="36"/>
      <c r="AW1342" s="36"/>
    </row>
    <row r="1343" spans="27:49">
      <c r="AA1343" s="38"/>
      <c r="AB1343" s="38"/>
      <c r="AP1343" s="36"/>
      <c r="AQ1343" s="36"/>
      <c r="AR1343" s="36"/>
      <c r="AS1343" s="36"/>
      <c r="AT1343" s="36"/>
      <c r="AU1343" s="36"/>
      <c r="AV1343" s="36"/>
      <c r="AW1343" s="36"/>
    </row>
    <row r="1344" spans="27:49">
      <c r="AA1344" s="38"/>
      <c r="AB1344" s="38"/>
      <c r="AP1344" s="36"/>
      <c r="AQ1344" s="36"/>
      <c r="AR1344" s="36"/>
      <c r="AS1344" s="36"/>
      <c r="AT1344" s="36"/>
      <c r="AU1344" s="36"/>
      <c r="AV1344" s="36"/>
      <c r="AW1344" s="36"/>
    </row>
    <row r="1345" spans="27:49">
      <c r="AA1345" s="38"/>
      <c r="AB1345" s="38"/>
      <c r="AP1345" s="36"/>
      <c r="AQ1345" s="36"/>
      <c r="AR1345" s="36"/>
      <c r="AS1345" s="36"/>
      <c r="AT1345" s="36"/>
      <c r="AU1345" s="36"/>
      <c r="AV1345" s="36"/>
      <c r="AW1345" s="36"/>
    </row>
    <row r="1346" spans="27:49">
      <c r="AA1346" s="38"/>
      <c r="AB1346" s="38"/>
      <c r="AP1346" s="36"/>
      <c r="AQ1346" s="36"/>
      <c r="AR1346" s="36"/>
      <c r="AS1346" s="36"/>
      <c r="AT1346" s="36"/>
      <c r="AU1346" s="36"/>
      <c r="AV1346" s="36"/>
      <c r="AW1346" s="36"/>
    </row>
    <row r="1347" spans="27:49">
      <c r="AA1347" s="38"/>
      <c r="AB1347" s="38"/>
      <c r="AP1347" s="36"/>
      <c r="AQ1347" s="36"/>
      <c r="AR1347" s="36"/>
      <c r="AS1347" s="36"/>
      <c r="AT1347" s="36"/>
      <c r="AU1347" s="36"/>
      <c r="AV1347" s="36"/>
      <c r="AW1347" s="36"/>
    </row>
    <row r="1348" spans="27:49">
      <c r="AA1348" s="38"/>
      <c r="AB1348" s="38"/>
      <c r="AP1348" s="36"/>
      <c r="AQ1348" s="36"/>
      <c r="AR1348" s="36"/>
      <c r="AS1348" s="36"/>
      <c r="AT1348" s="36"/>
      <c r="AU1348" s="36"/>
      <c r="AV1348" s="36"/>
      <c r="AW1348" s="36"/>
    </row>
    <row r="1349" spans="27:49">
      <c r="AA1349" s="38"/>
      <c r="AB1349" s="38"/>
      <c r="AP1349" s="36"/>
      <c r="AQ1349" s="36"/>
      <c r="AR1349" s="36"/>
      <c r="AS1349" s="36"/>
      <c r="AT1349" s="36"/>
      <c r="AU1349" s="36"/>
      <c r="AV1349" s="36"/>
      <c r="AW1349" s="36"/>
    </row>
    <row r="1350" spans="27:49">
      <c r="AA1350" s="38"/>
      <c r="AB1350" s="38"/>
      <c r="AP1350" s="36"/>
      <c r="AQ1350" s="36"/>
      <c r="AR1350" s="36"/>
      <c r="AS1350" s="36"/>
      <c r="AT1350" s="36"/>
      <c r="AU1350" s="36"/>
      <c r="AV1350" s="36"/>
      <c r="AW1350" s="36"/>
    </row>
    <row r="1351" spans="27:49">
      <c r="AA1351" s="38"/>
      <c r="AB1351" s="38"/>
      <c r="AP1351" s="36"/>
      <c r="AQ1351" s="36"/>
      <c r="AR1351" s="36"/>
      <c r="AS1351" s="36"/>
      <c r="AT1351" s="36"/>
      <c r="AU1351" s="36"/>
      <c r="AV1351" s="36"/>
      <c r="AW1351" s="36"/>
    </row>
    <row r="1352" spans="27:49">
      <c r="AA1352" s="38"/>
      <c r="AB1352" s="38"/>
      <c r="AP1352" s="36"/>
      <c r="AQ1352" s="36"/>
      <c r="AR1352" s="36"/>
      <c r="AS1352" s="36"/>
      <c r="AT1352" s="36"/>
      <c r="AU1352" s="36"/>
      <c r="AV1352" s="36"/>
      <c r="AW1352" s="36"/>
    </row>
    <row r="1353" spans="27:49">
      <c r="AA1353" s="38"/>
      <c r="AB1353" s="38"/>
      <c r="AP1353" s="36"/>
      <c r="AQ1353" s="36"/>
      <c r="AR1353" s="36"/>
      <c r="AS1353" s="36"/>
      <c r="AT1353" s="36"/>
      <c r="AU1353" s="36"/>
      <c r="AV1353" s="36"/>
      <c r="AW1353" s="36"/>
    </row>
    <row r="1354" spans="27:49">
      <c r="AA1354" s="38"/>
      <c r="AB1354" s="38"/>
      <c r="AP1354" s="36"/>
      <c r="AQ1354" s="36"/>
      <c r="AR1354" s="36"/>
      <c r="AS1354" s="36"/>
      <c r="AT1354" s="36"/>
      <c r="AU1354" s="36"/>
      <c r="AV1354" s="36"/>
      <c r="AW1354" s="36"/>
    </row>
    <row r="1355" spans="27:49">
      <c r="AA1355" s="38"/>
      <c r="AB1355" s="38"/>
      <c r="AP1355" s="36"/>
      <c r="AQ1355" s="36"/>
      <c r="AR1355" s="36"/>
      <c r="AS1355" s="36"/>
      <c r="AT1355" s="36"/>
      <c r="AU1355" s="36"/>
      <c r="AV1355" s="36"/>
      <c r="AW1355" s="36"/>
    </row>
    <row r="1356" spans="27:49">
      <c r="AA1356" s="38"/>
      <c r="AB1356" s="38"/>
      <c r="AP1356" s="36"/>
      <c r="AQ1356" s="36"/>
      <c r="AR1356" s="36"/>
      <c r="AS1356" s="36"/>
      <c r="AT1356" s="36"/>
      <c r="AU1356" s="36"/>
      <c r="AV1356" s="36"/>
      <c r="AW1356" s="36"/>
    </row>
    <row r="1357" spans="27:49">
      <c r="AA1357" s="38"/>
      <c r="AB1357" s="38"/>
      <c r="AP1357" s="36"/>
      <c r="AQ1357" s="36"/>
      <c r="AR1357" s="36"/>
      <c r="AS1357" s="36"/>
      <c r="AT1357" s="36"/>
      <c r="AU1357" s="36"/>
      <c r="AV1357" s="36"/>
      <c r="AW1357" s="36"/>
    </row>
    <row r="1358" spans="27:49">
      <c r="AA1358" s="38"/>
      <c r="AB1358" s="38"/>
      <c r="AP1358" s="36"/>
      <c r="AQ1358" s="36"/>
      <c r="AR1358" s="36"/>
      <c r="AS1358" s="36"/>
      <c r="AT1358" s="36"/>
      <c r="AU1358" s="36"/>
      <c r="AV1358" s="36"/>
      <c r="AW1358" s="36"/>
    </row>
    <row r="1359" spans="27:49">
      <c r="AA1359" s="38"/>
      <c r="AB1359" s="38"/>
      <c r="AP1359" s="36"/>
      <c r="AQ1359" s="36"/>
      <c r="AR1359" s="36"/>
      <c r="AS1359" s="36"/>
      <c r="AT1359" s="36"/>
      <c r="AU1359" s="36"/>
      <c r="AV1359" s="36"/>
      <c r="AW1359" s="36"/>
    </row>
    <row r="1360" spans="27:49">
      <c r="AA1360" s="38"/>
      <c r="AB1360" s="38"/>
      <c r="AP1360" s="36"/>
      <c r="AQ1360" s="36"/>
      <c r="AR1360" s="36"/>
      <c r="AS1360" s="36"/>
      <c r="AT1360" s="36"/>
      <c r="AU1360" s="36"/>
      <c r="AV1360" s="36"/>
      <c r="AW1360" s="36"/>
    </row>
    <row r="1361" spans="27:49">
      <c r="AA1361" s="38"/>
      <c r="AB1361" s="38"/>
      <c r="AP1361" s="36"/>
      <c r="AQ1361" s="36"/>
      <c r="AR1361" s="36"/>
      <c r="AS1361" s="36"/>
      <c r="AT1361" s="36"/>
      <c r="AU1361" s="36"/>
      <c r="AV1361" s="36"/>
      <c r="AW1361" s="36"/>
    </row>
    <row r="1362" spans="27:49">
      <c r="AA1362" s="38"/>
      <c r="AB1362" s="38"/>
      <c r="AP1362" s="36"/>
      <c r="AQ1362" s="36"/>
      <c r="AR1362" s="36"/>
      <c r="AS1362" s="36"/>
      <c r="AT1362" s="36"/>
      <c r="AU1362" s="36"/>
      <c r="AV1362" s="36"/>
      <c r="AW1362" s="36"/>
    </row>
    <row r="1363" spans="27:49">
      <c r="AA1363" s="38"/>
      <c r="AB1363" s="38"/>
      <c r="AP1363" s="36"/>
      <c r="AQ1363" s="36"/>
      <c r="AR1363" s="36"/>
      <c r="AS1363" s="36"/>
      <c r="AT1363" s="36"/>
      <c r="AU1363" s="36"/>
      <c r="AV1363" s="36"/>
      <c r="AW1363" s="36"/>
    </row>
    <row r="1364" spans="27:49">
      <c r="AA1364" s="38"/>
      <c r="AB1364" s="38"/>
      <c r="AP1364" s="36"/>
      <c r="AQ1364" s="36"/>
      <c r="AR1364" s="36"/>
      <c r="AS1364" s="36"/>
      <c r="AT1364" s="36"/>
      <c r="AU1364" s="36"/>
      <c r="AV1364" s="36"/>
      <c r="AW1364" s="36"/>
    </row>
    <row r="1365" spans="27:49">
      <c r="AA1365" s="38"/>
      <c r="AB1365" s="38"/>
      <c r="AP1365" s="36"/>
      <c r="AQ1365" s="36"/>
      <c r="AR1365" s="36"/>
      <c r="AS1365" s="36"/>
      <c r="AT1365" s="36"/>
      <c r="AU1365" s="36"/>
      <c r="AV1365" s="36"/>
      <c r="AW1365" s="36"/>
    </row>
    <row r="1366" spans="27:49">
      <c r="AA1366" s="38"/>
      <c r="AB1366" s="38"/>
      <c r="AP1366" s="36"/>
      <c r="AQ1366" s="36"/>
      <c r="AR1366" s="36"/>
      <c r="AS1366" s="36"/>
      <c r="AT1366" s="36"/>
      <c r="AU1366" s="36"/>
      <c r="AV1366" s="36"/>
      <c r="AW1366" s="36"/>
    </row>
    <row r="1367" spans="27:49">
      <c r="AA1367" s="38"/>
      <c r="AB1367" s="38"/>
      <c r="AP1367" s="36"/>
      <c r="AQ1367" s="36"/>
      <c r="AR1367" s="36"/>
      <c r="AS1367" s="36"/>
      <c r="AT1367" s="36"/>
      <c r="AU1367" s="36"/>
      <c r="AV1367" s="36"/>
      <c r="AW1367" s="36"/>
    </row>
    <row r="1368" spans="27:49">
      <c r="AA1368" s="38"/>
      <c r="AB1368" s="38"/>
      <c r="AP1368" s="36"/>
      <c r="AQ1368" s="36"/>
      <c r="AR1368" s="36"/>
      <c r="AS1368" s="36"/>
      <c r="AT1368" s="36"/>
      <c r="AU1368" s="36"/>
      <c r="AV1368" s="36"/>
      <c r="AW1368" s="36"/>
    </row>
    <row r="1369" spans="27:49">
      <c r="AA1369" s="38"/>
      <c r="AB1369" s="38"/>
      <c r="AP1369" s="36"/>
      <c r="AQ1369" s="36"/>
      <c r="AR1369" s="36"/>
      <c r="AS1369" s="36"/>
      <c r="AT1369" s="36"/>
      <c r="AU1369" s="36"/>
      <c r="AV1369" s="36"/>
      <c r="AW1369" s="36"/>
    </row>
    <row r="1370" spans="27:49">
      <c r="AA1370" s="38"/>
      <c r="AB1370" s="38"/>
      <c r="AP1370" s="36"/>
      <c r="AQ1370" s="36"/>
      <c r="AR1370" s="36"/>
      <c r="AS1370" s="36"/>
      <c r="AT1370" s="36"/>
      <c r="AU1370" s="36"/>
      <c r="AV1370" s="36"/>
      <c r="AW1370" s="36"/>
    </row>
    <row r="1371" spans="27:49">
      <c r="AA1371" s="38"/>
      <c r="AB1371" s="38"/>
      <c r="AP1371" s="36"/>
      <c r="AQ1371" s="36"/>
      <c r="AR1371" s="36"/>
      <c r="AS1371" s="36"/>
      <c r="AT1371" s="36"/>
      <c r="AU1371" s="36"/>
      <c r="AV1371" s="36"/>
      <c r="AW1371" s="36"/>
    </row>
    <row r="1372" spans="27:49">
      <c r="AA1372" s="38"/>
      <c r="AB1372" s="38"/>
      <c r="AP1372" s="36"/>
      <c r="AQ1372" s="36"/>
      <c r="AR1372" s="36"/>
      <c r="AS1372" s="36"/>
      <c r="AT1372" s="36"/>
      <c r="AU1372" s="36"/>
      <c r="AV1372" s="36"/>
      <c r="AW1372" s="36"/>
    </row>
    <row r="1373" spans="27:49">
      <c r="AA1373" s="38"/>
      <c r="AB1373" s="38"/>
      <c r="AP1373" s="36"/>
      <c r="AQ1373" s="36"/>
      <c r="AR1373" s="36"/>
      <c r="AS1373" s="36"/>
      <c r="AT1373" s="36"/>
      <c r="AU1373" s="36"/>
      <c r="AV1373" s="36"/>
      <c r="AW1373" s="36"/>
    </row>
    <row r="1374" spans="27:49">
      <c r="AA1374" s="38"/>
      <c r="AB1374" s="38"/>
      <c r="AP1374" s="36"/>
      <c r="AQ1374" s="36"/>
      <c r="AR1374" s="36"/>
      <c r="AS1374" s="36"/>
      <c r="AT1374" s="36"/>
      <c r="AU1374" s="36"/>
      <c r="AV1374" s="36"/>
      <c r="AW1374" s="36"/>
    </row>
    <row r="1375" spans="27:49">
      <c r="AA1375" s="38"/>
      <c r="AB1375" s="38"/>
      <c r="AP1375" s="36"/>
      <c r="AQ1375" s="36"/>
      <c r="AR1375" s="36"/>
      <c r="AS1375" s="36"/>
      <c r="AT1375" s="36"/>
      <c r="AU1375" s="36"/>
      <c r="AV1375" s="36"/>
      <c r="AW1375" s="36"/>
    </row>
    <row r="1376" spans="27:49">
      <c r="AA1376" s="38"/>
      <c r="AB1376" s="38"/>
      <c r="AP1376" s="36"/>
      <c r="AQ1376" s="36"/>
      <c r="AR1376" s="36"/>
      <c r="AS1376" s="36"/>
      <c r="AT1376" s="36"/>
      <c r="AU1376" s="36"/>
      <c r="AV1376" s="36"/>
      <c r="AW1376" s="36"/>
    </row>
    <row r="1377" spans="27:49">
      <c r="AA1377" s="38"/>
      <c r="AB1377" s="38"/>
      <c r="AP1377" s="36"/>
      <c r="AQ1377" s="36"/>
      <c r="AR1377" s="36"/>
      <c r="AS1377" s="36"/>
      <c r="AT1377" s="36"/>
      <c r="AU1377" s="36"/>
      <c r="AV1377" s="36"/>
      <c r="AW1377" s="36"/>
    </row>
    <row r="1378" spans="27:49">
      <c r="AA1378" s="38"/>
      <c r="AB1378" s="38"/>
      <c r="AP1378" s="36"/>
      <c r="AQ1378" s="36"/>
      <c r="AR1378" s="36"/>
      <c r="AS1378" s="36"/>
      <c r="AT1378" s="36"/>
      <c r="AU1378" s="36"/>
      <c r="AV1378" s="36"/>
      <c r="AW1378" s="36"/>
    </row>
    <row r="1379" spans="27:49">
      <c r="AA1379" s="38"/>
      <c r="AB1379" s="38"/>
      <c r="AP1379" s="36"/>
      <c r="AQ1379" s="36"/>
      <c r="AR1379" s="36"/>
      <c r="AS1379" s="36"/>
      <c r="AT1379" s="36"/>
      <c r="AU1379" s="36"/>
      <c r="AV1379" s="36"/>
      <c r="AW1379" s="36"/>
    </row>
    <row r="1380" spans="27:49">
      <c r="AA1380" s="38"/>
      <c r="AB1380" s="38"/>
      <c r="AP1380" s="36"/>
      <c r="AQ1380" s="36"/>
      <c r="AR1380" s="36"/>
      <c r="AS1380" s="36"/>
      <c r="AT1380" s="36"/>
      <c r="AU1380" s="36"/>
      <c r="AV1380" s="36"/>
      <c r="AW1380" s="36"/>
    </row>
    <row r="1381" spans="27:49">
      <c r="AA1381" s="38"/>
      <c r="AB1381" s="38"/>
      <c r="AP1381" s="36"/>
      <c r="AQ1381" s="36"/>
      <c r="AR1381" s="36"/>
      <c r="AS1381" s="36"/>
      <c r="AT1381" s="36"/>
      <c r="AU1381" s="36"/>
      <c r="AV1381" s="36"/>
      <c r="AW1381" s="36"/>
    </row>
    <row r="1382" spans="27:49">
      <c r="AA1382" s="38"/>
      <c r="AB1382" s="38"/>
      <c r="AP1382" s="36"/>
      <c r="AQ1382" s="36"/>
      <c r="AR1382" s="36"/>
      <c r="AS1382" s="36"/>
      <c r="AT1382" s="36"/>
      <c r="AU1382" s="36"/>
      <c r="AV1382" s="36"/>
      <c r="AW1382" s="36"/>
    </row>
    <row r="1383" spans="27:49">
      <c r="AA1383" s="38"/>
      <c r="AB1383" s="38"/>
      <c r="AP1383" s="36"/>
      <c r="AQ1383" s="36"/>
      <c r="AR1383" s="36"/>
      <c r="AS1383" s="36"/>
      <c r="AT1383" s="36"/>
      <c r="AU1383" s="36"/>
      <c r="AV1383" s="36"/>
      <c r="AW1383" s="36"/>
    </row>
    <row r="1384" spans="27:49">
      <c r="AA1384" s="38"/>
      <c r="AB1384" s="38"/>
      <c r="AP1384" s="36"/>
      <c r="AQ1384" s="36"/>
      <c r="AR1384" s="36"/>
      <c r="AS1384" s="36"/>
      <c r="AT1384" s="36"/>
      <c r="AU1384" s="36"/>
      <c r="AV1384" s="36"/>
      <c r="AW1384" s="36"/>
    </row>
    <row r="1385" spans="27:49">
      <c r="AA1385" s="38"/>
      <c r="AB1385" s="38"/>
      <c r="AP1385" s="36"/>
      <c r="AQ1385" s="36"/>
      <c r="AR1385" s="36"/>
      <c r="AS1385" s="36"/>
      <c r="AT1385" s="36"/>
      <c r="AU1385" s="36"/>
      <c r="AV1385" s="36"/>
      <c r="AW1385" s="36"/>
    </row>
    <row r="1386" spans="27:49">
      <c r="AA1386" s="38"/>
      <c r="AB1386" s="38"/>
      <c r="AP1386" s="36"/>
      <c r="AQ1386" s="36"/>
      <c r="AR1386" s="36"/>
      <c r="AS1386" s="36"/>
      <c r="AT1386" s="36"/>
      <c r="AU1386" s="36"/>
      <c r="AV1386" s="36"/>
      <c r="AW1386" s="36"/>
    </row>
    <row r="1387" spans="27:49">
      <c r="AA1387" s="38"/>
      <c r="AB1387" s="38"/>
      <c r="AP1387" s="36"/>
      <c r="AQ1387" s="36"/>
      <c r="AR1387" s="36"/>
      <c r="AS1387" s="36"/>
      <c r="AT1387" s="36"/>
      <c r="AU1387" s="36"/>
      <c r="AV1387" s="36"/>
      <c r="AW1387" s="36"/>
    </row>
    <row r="1388" spans="27:49">
      <c r="AA1388" s="38"/>
      <c r="AB1388" s="38"/>
      <c r="AP1388" s="36"/>
      <c r="AQ1388" s="36"/>
      <c r="AR1388" s="36"/>
      <c r="AS1388" s="36"/>
      <c r="AT1388" s="36"/>
      <c r="AU1388" s="36"/>
      <c r="AV1388" s="36"/>
      <c r="AW1388" s="36"/>
    </row>
    <row r="1389" spans="27:49">
      <c r="AA1389" s="38"/>
      <c r="AB1389" s="38"/>
      <c r="AP1389" s="36"/>
      <c r="AQ1389" s="36"/>
      <c r="AR1389" s="36"/>
      <c r="AS1389" s="36"/>
      <c r="AT1389" s="36"/>
      <c r="AU1389" s="36"/>
      <c r="AV1389" s="36"/>
      <c r="AW1389" s="36"/>
    </row>
    <row r="1390" spans="27:49">
      <c r="AA1390" s="38"/>
      <c r="AB1390" s="38"/>
      <c r="AP1390" s="36"/>
      <c r="AQ1390" s="36"/>
      <c r="AR1390" s="36"/>
      <c r="AS1390" s="36"/>
      <c r="AT1390" s="36"/>
      <c r="AU1390" s="36"/>
      <c r="AV1390" s="36"/>
      <c r="AW1390" s="36"/>
    </row>
    <row r="1391" spans="27:49">
      <c r="AA1391" s="38"/>
      <c r="AB1391" s="38"/>
      <c r="AP1391" s="36"/>
      <c r="AQ1391" s="36"/>
      <c r="AR1391" s="36"/>
      <c r="AS1391" s="36"/>
      <c r="AT1391" s="36"/>
      <c r="AU1391" s="36"/>
      <c r="AV1391" s="36"/>
      <c r="AW1391" s="36"/>
    </row>
    <row r="1392" spans="27:49">
      <c r="AA1392" s="38"/>
      <c r="AB1392" s="38"/>
      <c r="AP1392" s="36"/>
      <c r="AQ1392" s="36"/>
      <c r="AR1392" s="36"/>
      <c r="AS1392" s="36"/>
      <c r="AT1392" s="36"/>
      <c r="AU1392" s="36"/>
      <c r="AV1392" s="36"/>
      <c r="AW1392" s="36"/>
    </row>
    <row r="1393" spans="27:49">
      <c r="AA1393" s="38"/>
      <c r="AB1393" s="38"/>
      <c r="AP1393" s="36"/>
      <c r="AQ1393" s="36"/>
      <c r="AR1393" s="36"/>
      <c r="AS1393" s="36"/>
      <c r="AT1393" s="36"/>
      <c r="AU1393" s="36"/>
      <c r="AV1393" s="36"/>
      <c r="AW1393" s="36"/>
    </row>
    <row r="1394" spans="27:49">
      <c r="AA1394" s="38"/>
      <c r="AB1394" s="38"/>
      <c r="AP1394" s="36"/>
      <c r="AQ1394" s="36"/>
      <c r="AR1394" s="36"/>
      <c r="AS1394" s="36"/>
      <c r="AT1394" s="36"/>
      <c r="AU1394" s="36"/>
      <c r="AV1394" s="36"/>
      <c r="AW1394" s="36"/>
    </row>
    <row r="1395" spans="27:49">
      <c r="AA1395" s="38"/>
      <c r="AB1395" s="38"/>
      <c r="AP1395" s="36"/>
      <c r="AQ1395" s="36"/>
      <c r="AR1395" s="36"/>
      <c r="AS1395" s="36"/>
      <c r="AT1395" s="36"/>
      <c r="AU1395" s="36"/>
      <c r="AV1395" s="36"/>
      <c r="AW1395" s="36"/>
    </row>
    <row r="1396" spans="27:49">
      <c r="AA1396" s="38"/>
      <c r="AB1396" s="38"/>
      <c r="AP1396" s="36"/>
      <c r="AQ1396" s="36"/>
      <c r="AR1396" s="36"/>
      <c r="AS1396" s="36"/>
      <c r="AT1396" s="36"/>
      <c r="AU1396" s="36"/>
      <c r="AV1396" s="36"/>
      <c r="AW1396" s="36"/>
    </row>
    <row r="1397" spans="27:49">
      <c r="AA1397" s="38"/>
      <c r="AB1397" s="38"/>
      <c r="AP1397" s="36"/>
      <c r="AQ1397" s="36"/>
      <c r="AR1397" s="36"/>
      <c r="AS1397" s="36"/>
      <c r="AT1397" s="36"/>
      <c r="AU1397" s="36"/>
      <c r="AV1397" s="36"/>
      <c r="AW1397" s="36"/>
    </row>
    <row r="1398" spans="27:49">
      <c r="AA1398" s="38"/>
      <c r="AB1398" s="38"/>
      <c r="AP1398" s="36"/>
      <c r="AQ1398" s="36"/>
      <c r="AR1398" s="36"/>
      <c r="AS1398" s="36"/>
      <c r="AT1398" s="36"/>
      <c r="AU1398" s="36"/>
      <c r="AV1398" s="36"/>
      <c r="AW1398" s="36"/>
    </row>
    <row r="1399" spans="27:49">
      <c r="AA1399" s="38"/>
      <c r="AB1399" s="38"/>
      <c r="AP1399" s="36"/>
      <c r="AQ1399" s="36"/>
      <c r="AR1399" s="36"/>
      <c r="AS1399" s="36"/>
      <c r="AT1399" s="36"/>
      <c r="AU1399" s="36"/>
      <c r="AV1399" s="36"/>
      <c r="AW1399" s="36"/>
    </row>
    <row r="1400" spans="27:49">
      <c r="AA1400" s="38"/>
      <c r="AB1400" s="38"/>
      <c r="AP1400" s="36"/>
      <c r="AQ1400" s="36"/>
      <c r="AR1400" s="36"/>
      <c r="AS1400" s="36"/>
      <c r="AT1400" s="36"/>
      <c r="AU1400" s="36"/>
      <c r="AV1400" s="36"/>
      <c r="AW1400" s="36"/>
    </row>
    <row r="1401" spans="27:49">
      <c r="AA1401" s="38"/>
      <c r="AB1401" s="38"/>
      <c r="AP1401" s="36"/>
      <c r="AQ1401" s="36"/>
      <c r="AR1401" s="36"/>
      <c r="AS1401" s="36"/>
      <c r="AT1401" s="36"/>
      <c r="AU1401" s="36"/>
      <c r="AV1401" s="36"/>
      <c r="AW1401" s="36"/>
    </row>
    <row r="1402" spans="27:49">
      <c r="AA1402" s="38"/>
      <c r="AB1402" s="38"/>
      <c r="AP1402" s="36"/>
      <c r="AQ1402" s="36"/>
      <c r="AR1402" s="36"/>
      <c r="AS1402" s="36"/>
      <c r="AT1402" s="36"/>
      <c r="AU1402" s="36"/>
      <c r="AV1402" s="36"/>
      <c r="AW1402" s="36"/>
    </row>
    <row r="1403" spans="27:49">
      <c r="AA1403" s="38"/>
      <c r="AB1403" s="38"/>
      <c r="AP1403" s="36"/>
      <c r="AQ1403" s="36"/>
      <c r="AR1403" s="36"/>
      <c r="AS1403" s="36"/>
      <c r="AT1403" s="36"/>
      <c r="AU1403" s="36"/>
      <c r="AV1403" s="36"/>
      <c r="AW1403" s="36"/>
    </row>
    <row r="1404" spans="27:49">
      <c r="AA1404" s="38"/>
      <c r="AB1404" s="38"/>
      <c r="AP1404" s="36"/>
      <c r="AQ1404" s="36"/>
      <c r="AR1404" s="36"/>
      <c r="AS1404" s="36"/>
      <c r="AT1404" s="36"/>
      <c r="AU1404" s="36"/>
      <c r="AV1404" s="36"/>
      <c r="AW1404" s="36"/>
    </row>
    <row r="1405" spans="27:49">
      <c r="AA1405" s="38"/>
      <c r="AB1405" s="38"/>
      <c r="AP1405" s="36"/>
      <c r="AQ1405" s="36"/>
      <c r="AR1405" s="36"/>
      <c r="AS1405" s="36"/>
      <c r="AT1405" s="36"/>
      <c r="AU1405" s="36"/>
      <c r="AV1405" s="36"/>
      <c r="AW1405" s="36"/>
    </row>
    <row r="1406" spans="27:49">
      <c r="AA1406" s="38"/>
      <c r="AB1406" s="38"/>
      <c r="AP1406" s="36"/>
      <c r="AQ1406" s="36"/>
      <c r="AR1406" s="36"/>
      <c r="AS1406" s="36"/>
      <c r="AT1406" s="36"/>
      <c r="AU1406" s="36"/>
      <c r="AV1406" s="36"/>
      <c r="AW1406" s="36"/>
    </row>
    <row r="1407" spans="27:49">
      <c r="AA1407" s="38"/>
      <c r="AB1407" s="38"/>
      <c r="AP1407" s="36"/>
      <c r="AQ1407" s="36"/>
      <c r="AR1407" s="36"/>
      <c r="AS1407" s="36"/>
      <c r="AT1407" s="36"/>
      <c r="AU1407" s="36"/>
      <c r="AV1407" s="36"/>
      <c r="AW1407" s="36"/>
    </row>
    <row r="1408" spans="27:49">
      <c r="AA1408" s="38"/>
      <c r="AB1408" s="38"/>
      <c r="AP1408" s="36"/>
      <c r="AQ1408" s="36"/>
      <c r="AR1408" s="36"/>
      <c r="AS1408" s="36"/>
      <c r="AT1408" s="36"/>
      <c r="AU1408" s="36"/>
      <c r="AV1408" s="36"/>
      <c r="AW1408" s="36"/>
    </row>
    <row r="1409" spans="27:49">
      <c r="AA1409" s="38"/>
      <c r="AB1409" s="38"/>
      <c r="AP1409" s="36"/>
      <c r="AQ1409" s="36"/>
      <c r="AR1409" s="36"/>
      <c r="AS1409" s="36"/>
      <c r="AT1409" s="36"/>
      <c r="AU1409" s="36"/>
      <c r="AV1409" s="36"/>
      <c r="AW1409" s="36"/>
    </row>
    <row r="1410" spans="27:49">
      <c r="AA1410" s="38"/>
      <c r="AB1410" s="38"/>
      <c r="AP1410" s="36"/>
      <c r="AQ1410" s="36"/>
      <c r="AR1410" s="36"/>
      <c r="AS1410" s="36"/>
      <c r="AT1410" s="36"/>
      <c r="AU1410" s="36"/>
      <c r="AV1410" s="36"/>
      <c r="AW1410" s="36"/>
    </row>
    <row r="1411" spans="27:49">
      <c r="AA1411" s="38"/>
      <c r="AB1411" s="38"/>
      <c r="AP1411" s="36"/>
      <c r="AQ1411" s="36"/>
      <c r="AR1411" s="36"/>
      <c r="AS1411" s="36"/>
      <c r="AT1411" s="36"/>
      <c r="AU1411" s="36"/>
      <c r="AV1411" s="36"/>
      <c r="AW1411" s="36"/>
    </row>
    <row r="1412" spans="27:49">
      <c r="AA1412" s="38"/>
      <c r="AB1412" s="38"/>
      <c r="AP1412" s="36"/>
      <c r="AQ1412" s="36"/>
      <c r="AR1412" s="36"/>
      <c r="AS1412" s="36"/>
      <c r="AT1412" s="36"/>
      <c r="AU1412" s="36"/>
      <c r="AV1412" s="36"/>
      <c r="AW1412" s="36"/>
    </row>
    <row r="1413" spans="27:49">
      <c r="AA1413" s="38"/>
      <c r="AB1413" s="38"/>
      <c r="AP1413" s="36"/>
      <c r="AQ1413" s="36"/>
      <c r="AR1413" s="36"/>
      <c r="AS1413" s="36"/>
      <c r="AT1413" s="36"/>
      <c r="AU1413" s="36"/>
      <c r="AV1413" s="36"/>
      <c r="AW1413" s="36"/>
    </row>
    <row r="1414" spans="27:49">
      <c r="AA1414" s="38"/>
      <c r="AB1414" s="38"/>
      <c r="AP1414" s="36"/>
      <c r="AQ1414" s="36"/>
      <c r="AR1414" s="36"/>
      <c r="AS1414" s="36"/>
      <c r="AT1414" s="36"/>
      <c r="AU1414" s="36"/>
      <c r="AV1414" s="36"/>
      <c r="AW1414" s="36"/>
    </row>
    <row r="1415" spans="27:49">
      <c r="AA1415" s="38"/>
      <c r="AB1415" s="38"/>
      <c r="AP1415" s="36"/>
      <c r="AQ1415" s="36"/>
      <c r="AR1415" s="36"/>
      <c r="AS1415" s="36"/>
      <c r="AT1415" s="36"/>
      <c r="AU1415" s="36"/>
      <c r="AV1415" s="36"/>
      <c r="AW1415" s="36"/>
    </row>
    <row r="1416" spans="27:49">
      <c r="AA1416" s="38"/>
      <c r="AB1416" s="38"/>
      <c r="AP1416" s="36"/>
      <c r="AQ1416" s="36"/>
      <c r="AR1416" s="36"/>
      <c r="AS1416" s="36"/>
      <c r="AT1416" s="36"/>
      <c r="AU1416" s="36"/>
      <c r="AV1416" s="36"/>
      <c r="AW1416" s="36"/>
    </row>
    <row r="1417" spans="27:49">
      <c r="AA1417" s="38"/>
      <c r="AB1417" s="38"/>
      <c r="AP1417" s="36"/>
      <c r="AQ1417" s="36"/>
      <c r="AR1417" s="36"/>
      <c r="AS1417" s="36"/>
      <c r="AT1417" s="36"/>
      <c r="AU1417" s="36"/>
      <c r="AV1417" s="36"/>
      <c r="AW1417" s="36"/>
    </row>
    <row r="1418" spans="27:49">
      <c r="AA1418" s="38"/>
      <c r="AB1418" s="38"/>
      <c r="AP1418" s="36"/>
      <c r="AQ1418" s="36"/>
      <c r="AR1418" s="36"/>
      <c r="AS1418" s="36"/>
      <c r="AT1418" s="36"/>
      <c r="AU1418" s="36"/>
      <c r="AV1418" s="36"/>
      <c r="AW1418" s="36"/>
    </row>
    <row r="1419" spans="27:49">
      <c r="AA1419" s="38"/>
      <c r="AB1419" s="38"/>
      <c r="AP1419" s="36"/>
      <c r="AQ1419" s="36"/>
      <c r="AR1419" s="36"/>
      <c r="AS1419" s="36"/>
      <c r="AT1419" s="36"/>
      <c r="AU1419" s="36"/>
      <c r="AV1419" s="36"/>
      <c r="AW1419" s="36"/>
    </row>
    <row r="1420" spans="27:49">
      <c r="AA1420" s="38"/>
      <c r="AB1420" s="38"/>
      <c r="AP1420" s="36"/>
      <c r="AQ1420" s="36"/>
      <c r="AR1420" s="36"/>
      <c r="AS1420" s="36"/>
      <c r="AT1420" s="36"/>
      <c r="AU1420" s="36"/>
      <c r="AV1420" s="36"/>
      <c r="AW1420" s="36"/>
    </row>
    <row r="1421" spans="27:49">
      <c r="AA1421" s="38"/>
      <c r="AB1421" s="38"/>
      <c r="AP1421" s="36"/>
      <c r="AQ1421" s="36"/>
      <c r="AR1421" s="36"/>
      <c r="AS1421" s="36"/>
      <c r="AT1421" s="36"/>
      <c r="AU1421" s="36"/>
      <c r="AV1421" s="36"/>
      <c r="AW1421" s="36"/>
    </row>
    <row r="1422" spans="27:49">
      <c r="AA1422" s="38"/>
      <c r="AB1422" s="38"/>
      <c r="AP1422" s="36"/>
      <c r="AQ1422" s="36"/>
      <c r="AR1422" s="36"/>
      <c r="AS1422" s="36"/>
      <c r="AT1422" s="36"/>
      <c r="AU1422" s="36"/>
      <c r="AV1422" s="36"/>
      <c r="AW1422" s="36"/>
    </row>
    <row r="1423" spans="27:49">
      <c r="AA1423" s="38"/>
      <c r="AB1423" s="38"/>
      <c r="AP1423" s="36"/>
      <c r="AQ1423" s="36"/>
      <c r="AR1423" s="36"/>
      <c r="AS1423" s="36"/>
      <c r="AT1423" s="36"/>
      <c r="AU1423" s="36"/>
      <c r="AV1423" s="36"/>
      <c r="AW1423" s="36"/>
    </row>
    <row r="1424" spans="27:49">
      <c r="AA1424" s="38"/>
      <c r="AB1424" s="38"/>
      <c r="AP1424" s="36"/>
      <c r="AQ1424" s="36"/>
      <c r="AR1424" s="36"/>
      <c r="AS1424" s="36"/>
      <c r="AT1424" s="36"/>
      <c r="AU1424" s="36"/>
      <c r="AV1424" s="36"/>
      <c r="AW1424" s="36"/>
    </row>
    <row r="1425" spans="27:49">
      <c r="AA1425" s="38"/>
      <c r="AB1425" s="38"/>
      <c r="AP1425" s="36"/>
      <c r="AQ1425" s="36"/>
      <c r="AR1425" s="36"/>
      <c r="AS1425" s="36"/>
      <c r="AT1425" s="36"/>
      <c r="AU1425" s="36"/>
      <c r="AV1425" s="36"/>
      <c r="AW1425" s="36"/>
    </row>
    <row r="1426" spans="27:49">
      <c r="AA1426" s="38"/>
      <c r="AB1426" s="38"/>
      <c r="AP1426" s="36"/>
      <c r="AQ1426" s="36"/>
      <c r="AR1426" s="36"/>
      <c r="AS1426" s="36"/>
      <c r="AT1426" s="36"/>
      <c r="AU1426" s="36"/>
      <c r="AV1426" s="36"/>
      <c r="AW1426" s="36"/>
    </row>
    <row r="1427" spans="27:49">
      <c r="AA1427" s="38"/>
      <c r="AB1427" s="38"/>
      <c r="AP1427" s="36"/>
      <c r="AQ1427" s="36"/>
      <c r="AR1427" s="36"/>
      <c r="AS1427" s="36"/>
      <c r="AT1427" s="36"/>
      <c r="AU1427" s="36"/>
      <c r="AV1427" s="36"/>
      <c r="AW1427" s="36"/>
    </row>
    <row r="1428" spans="27:49">
      <c r="AA1428" s="38"/>
      <c r="AB1428" s="38"/>
      <c r="AP1428" s="36"/>
      <c r="AQ1428" s="36"/>
      <c r="AR1428" s="36"/>
      <c r="AS1428" s="36"/>
      <c r="AT1428" s="36"/>
      <c r="AU1428" s="36"/>
      <c r="AV1428" s="36"/>
      <c r="AW1428" s="36"/>
    </row>
    <row r="1429" spans="27:49">
      <c r="AA1429" s="38"/>
      <c r="AB1429" s="38"/>
      <c r="AP1429" s="36"/>
      <c r="AQ1429" s="36"/>
      <c r="AR1429" s="36"/>
      <c r="AS1429" s="36"/>
      <c r="AT1429" s="36"/>
      <c r="AU1429" s="36"/>
      <c r="AV1429" s="36"/>
      <c r="AW1429" s="36"/>
    </row>
    <row r="1430" spans="27:49">
      <c r="AA1430" s="38"/>
      <c r="AB1430" s="38"/>
      <c r="AP1430" s="36"/>
      <c r="AQ1430" s="36"/>
      <c r="AR1430" s="36"/>
      <c r="AS1430" s="36"/>
      <c r="AT1430" s="36"/>
      <c r="AU1430" s="36"/>
      <c r="AV1430" s="36"/>
      <c r="AW1430" s="36"/>
    </row>
    <row r="1431" spans="27:49">
      <c r="AA1431" s="38"/>
      <c r="AB1431" s="38"/>
      <c r="AP1431" s="36"/>
      <c r="AQ1431" s="36"/>
      <c r="AR1431" s="36"/>
      <c r="AS1431" s="36"/>
      <c r="AT1431" s="36"/>
      <c r="AU1431" s="36"/>
      <c r="AV1431" s="36"/>
      <c r="AW1431" s="36"/>
    </row>
    <row r="1432" spans="27:49">
      <c r="AA1432" s="38"/>
      <c r="AB1432" s="38"/>
      <c r="AP1432" s="36"/>
      <c r="AQ1432" s="36"/>
      <c r="AR1432" s="36"/>
      <c r="AS1432" s="36"/>
      <c r="AT1432" s="36"/>
      <c r="AU1432" s="36"/>
      <c r="AV1432" s="36"/>
      <c r="AW1432" s="36"/>
    </row>
    <row r="1433" spans="27:49">
      <c r="AA1433" s="38"/>
      <c r="AB1433" s="38"/>
      <c r="AP1433" s="36"/>
      <c r="AQ1433" s="36"/>
      <c r="AR1433" s="36"/>
      <c r="AS1433" s="36"/>
      <c r="AT1433" s="36"/>
      <c r="AU1433" s="36"/>
      <c r="AV1433" s="36"/>
      <c r="AW1433" s="36"/>
    </row>
    <row r="1434" spans="27:49">
      <c r="AA1434" s="38"/>
      <c r="AB1434" s="38"/>
      <c r="AP1434" s="36"/>
      <c r="AQ1434" s="36"/>
      <c r="AR1434" s="36"/>
      <c r="AS1434" s="36"/>
      <c r="AT1434" s="36"/>
      <c r="AU1434" s="36"/>
      <c r="AV1434" s="36"/>
      <c r="AW1434" s="36"/>
    </row>
    <row r="1435" spans="27:49">
      <c r="AA1435" s="38"/>
      <c r="AB1435" s="38"/>
      <c r="AP1435" s="36"/>
      <c r="AQ1435" s="36"/>
      <c r="AR1435" s="36"/>
      <c r="AS1435" s="36"/>
      <c r="AT1435" s="36"/>
      <c r="AU1435" s="36"/>
      <c r="AV1435" s="36"/>
      <c r="AW1435" s="36"/>
    </row>
    <row r="1436" spans="27:49">
      <c r="AA1436" s="38"/>
      <c r="AB1436" s="38"/>
      <c r="AP1436" s="36"/>
      <c r="AQ1436" s="36"/>
      <c r="AR1436" s="36"/>
      <c r="AS1436" s="36"/>
      <c r="AT1436" s="36"/>
      <c r="AU1436" s="36"/>
      <c r="AV1436" s="36"/>
      <c r="AW1436" s="36"/>
    </row>
    <row r="1437" spans="27:49">
      <c r="AA1437" s="38"/>
      <c r="AB1437" s="38"/>
      <c r="AP1437" s="36"/>
      <c r="AQ1437" s="36"/>
      <c r="AR1437" s="36"/>
      <c r="AS1437" s="36"/>
      <c r="AT1437" s="36"/>
      <c r="AU1437" s="36"/>
      <c r="AV1437" s="36"/>
      <c r="AW1437" s="36"/>
    </row>
    <row r="1438" spans="27:49">
      <c r="AA1438" s="38"/>
      <c r="AB1438" s="38"/>
      <c r="AP1438" s="36"/>
      <c r="AQ1438" s="36"/>
      <c r="AR1438" s="36"/>
      <c r="AS1438" s="36"/>
      <c r="AT1438" s="36"/>
      <c r="AU1438" s="36"/>
      <c r="AV1438" s="36"/>
      <c r="AW1438" s="36"/>
    </row>
    <row r="1439" spans="27:49">
      <c r="AA1439" s="38"/>
      <c r="AB1439" s="38"/>
      <c r="AP1439" s="36"/>
      <c r="AQ1439" s="36"/>
      <c r="AR1439" s="36"/>
      <c r="AS1439" s="36"/>
      <c r="AT1439" s="36"/>
      <c r="AU1439" s="36"/>
      <c r="AV1439" s="36"/>
      <c r="AW1439" s="36"/>
    </row>
    <row r="1440" spans="27:49">
      <c r="AA1440" s="38"/>
      <c r="AB1440" s="38"/>
      <c r="AP1440" s="36"/>
      <c r="AQ1440" s="36"/>
      <c r="AR1440" s="36"/>
      <c r="AS1440" s="36"/>
      <c r="AT1440" s="36"/>
      <c r="AU1440" s="36"/>
      <c r="AV1440" s="36"/>
      <c r="AW1440" s="36"/>
    </row>
    <row r="1441" spans="27:49">
      <c r="AA1441" s="38"/>
      <c r="AB1441" s="38"/>
      <c r="AP1441" s="36"/>
      <c r="AQ1441" s="36"/>
      <c r="AR1441" s="36"/>
      <c r="AS1441" s="36"/>
      <c r="AT1441" s="36"/>
      <c r="AU1441" s="36"/>
      <c r="AV1441" s="36"/>
      <c r="AW1441" s="36"/>
    </row>
    <row r="1442" spans="27:49">
      <c r="AA1442" s="38"/>
      <c r="AB1442" s="38"/>
      <c r="AP1442" s="36"/>
      <c r="AQ1442" s="36"/>
      <c r="AR1442" s="36"/>
      <c r="AS1442" s="36"/>
      <c r="AT1442" s="36"/>
      <c r="AU1442" s="36"/>
      <c r="AV1442" s="36"/>
      <c r="AW1442" s="36"/>
    </row>
    <row r="1443" spans="27:49">
      <c r="AA1443" s="38"/>
      <c r="AB1443" s="38"/>
      <c r="AP1443" s="36"/>
      <c r="AQ1443" s="36"/>
      <c r="AR1443" s="36"/>
      <c r="AS1443" s="36"/>
      <c r="AT1443" s="36"/>
      <c r="AU1443" s="36"/>
      <c r="AV1443" s="36"/>
      <c r="AW1443" s="36"/>
    </row>
    <row r="1444" spans="27:49">
      <c r="AA1444" s="38"/>
      <c r="AB1444" s="38"/>
      <c r="AP1444" s="36"/>
      <c r="AQ1444" s="36"/>
      <c r="AR1444" s="36"/>
      <c r="AS1444" s="36"/>
      <c r="AT1444" s="36"/>
      <c r="AU1444" s="36"/>
      <c r="AV1444" s="36"/>
      <c r="AW1444" s="36"/>
    </row>
    <row r="1445" spans="27:49">
      <c r="AA1445" s="38"/>
      <c r="AB1445" s="38"/>
      <c r="AP1445" s="36"/>
      <c r="AQ1445" s="36"/>
      <c r="AR1445" s="36"/>
      <c r="AS1445" s="36"/>
      <c r="AT1445" s="36"/>
      <c r="AU1445" s="36"/>
      <c r="AV1445" s="36"/>
      <c r="AW1445" s="36"/>
    </row>
    <row r="1446" spans="27:49">
      <c r="AA1446" s="38"/>
      <c r="AB1446" s="38"/>
      <c r="AP1446" s="36"/>
      <c r="AQ1446" s="36"/>
      <c r="AR1446" s="36"/>
      <c r="AS1446" s="36"/>
      <c r="AT1446" s="36"/>
      <c r="AU1446" s="36"/>
      <c r="AV1446" s="36"/>
      <c r="AW1446" s="36"/>
    </row>
    <row r="1447" spans="27:49">
      <c r="AA1447" s="38"/>
      <c r="AB1447" s="38"/>
      <c r="AP1447" s="36"/>
      <c r="AQ1447" s="36"/>
      <c r="AR1447" s="36"/>
      <c r="AS1447" s="36"/>
      <c r="AT1447" s="36"/>
      <c r="AU1447" s="36"/>
      <c r="AV1447" s="36"/>
      <c r="AW1447" s="36"/>
    </row>
    <row r="1448" spans="27:49">
      <c r="AA1448" s="38"/>
      <c r="AB1448" s="38"/>
      <c r="AP1448" s="36"/>
      <c r="AQ1448" s="36"/>
      <c r="AR1448" s="36"/>
      <c r="AS1448" s="36"/>
      <c r="AT1448" s="36"/>
      <c r="AU1448" s="36"/>
      <c r="AV1448" s="36"/>
      <c r="AW1448" s="36"/>
    </row>
    <row r="1449" spans="27:49">
      <c r="AA1449" s="38"/>
      <c r="AB1449" s="38"/>
      <c r="AP1449" s="36"/>
      <c r="AQ1449" s="36"/>
      <c r="AR1449" s="36"/>
      <c r="AS1449" s="36"/>
      <c r="AT1449" s="36"/>
      <c r="AU1449" s="36"/>
      <c r="AV1449" s="36"/>
      <c r="AW1449" s="36"/>
    </row>
    <row r="1450" spans="27:49">
      <c r="AA1450" s="38"/>
      <c r="AB1450" s="38"/>
      <c r="AP1450" s="36"/>
      <c r="AQ1450" s="36"/>
      <c r="AR1450" s="36"/>
      <c r="AS1450" s="36"/>
      <c r="AT1450" s="36"/>
      <c r="AU1450" s="36"/>
      <c r="AV1450" s="36"/>
      <c r="AW1450" s="36"/>
    </row>
    <row r="1451" spans="27:49">
      <c r="AA1451" s="38"/>
      <c r="AB1451" s="38"/>
      <c r="AP1451" s="36"/>
      <c r="AQ1451" s="36"/>
      <c r="AR1451" s="36"/>
      <c r="AS1451" s="36"/>
      <c r="AT1451" s="36"/>
      <c r="AU1451" s="36"/>
      <c r="AV1451" s="36"/>
      <c r="AW1451" s="36"/>
    </row>
    <row r="1452" spans="27:49">
      <c r="AA1452" s="38"/>
      <c r="AB1452" s="38"/>
      <c r="AP1452" s="36"/>
      <c r="AQ1452" s="36"/>
      <c r="AR1452" s="36"/>
      <c r="AS1452" s="36"/>
      <c r="AT1452" s="36"/>
      <c r="AU1452" s="36"/>
      <c r="AV1452" s="36"/>
      <c r="AW1452" s="36"/>
    </row>
    <row r="1453" spans="27:49">
      <c r="AA1453" s="38"/>
      <c r="AB1453" s="38"/>
      <c r="AP1453" s="36"/>
      <c r="AQ1453" s="36"/>
      <c r="AR1453" s="36"/>
      <c r="AS1453" s="36"/>
      <c r="AT1453" s="36"/>
      <c r="AU1453" s="36"/>
      <c r="AV1453" s="36"/>
      <c r="AW1453" s="36"/>
    </row>
    <row r="1454" spans="27:49">
      <c r="AA1454" s="38"/>
      <c r="AB1454" s="38"/>
      <c r="AP1454" s="36"/>
      <c r="AQ1454" s="36"/>
      <c r="AR1454" s="36"/>
      <c r="AS1454" s="36"/>
      <c r="AT1454" s="36"/>
      <c r="AU1454" s="36"/>
      <c r="AV1454" s="36"/>
      <c r="AW1454" s="36"/>
    </row>
    <row r="1455" spans="27:49">
      <c r="AA1455" s="38"/>
      <c r="AB1455" s="38"/>
      <c r="AP1455" s="36"/>
      <c r="AQ1455" s="36"/>
      <c r="AR1455" s="36"/>
      <c r="AS1455" s="36"/>
      <c r="AT1455" s="36"/>
      <c r="AU1455" s="36"/>
      <c r="AV1455" s="36"/>
      <c r="AW1455" s="36"/>
    </row>
    <row r="1456" spans="27:49">
      <c r="AA1456" s="38"/>
      <c r="AB1456" s="38"/>
      <c r="AP1456" s="36"/>
      <c r="AQ1456" s="36"/>
      <c r="AR1456" s="36"/>
      <c r="AS1456" s="36"/>
      <c r="AT1456" s="36"/>
      <c r="AU1456" s="36"/>
      <c r="AV1456" s="36"/>
      <c r="AW1456" s="36"/>
    </row>
    <row r="1457" spans="27:49">
      <c r="AA1457" s="38"/>
      <c r="AB1457" s="38"/>
      <c r="AP1457" s="36"/>
      <c r="AQ1457" s="36"/>
      <c r="AR1457" s="36"/>
      <c r="AS1457" s="36"/>
      <c r="AT1457" s="36"/>
      <c r="AU1457" s="36"/>
      <c r="AV1457" s="36"/>
      <c r="AW1457" s="36"/>
    </row>
    <row r="1458" spans="27:49">
      <c r="AA1458" s="38"/>
      <c r="AB1458" s="38"/>
      <c r="AP1458" s="36"/>
      <c r="AQ1458" s="36"/>
      <c r="AR1458" s="36"/>
      <c r="AS1458" s="36"/>
      <c r="AT1458" s="36"/>
      <c r="AU1458" s="36"/>
      <c r="AV1458" s="36"/>
      <c r="AW1458" s="36"/>
    </row>
    <row r="1459" spans="27:49">
      <c r="AA1459" s="38"/>
      <c r="AB1459" s="38"/>
      <c r="AP1459" s="36"/>
      <c r="AQ1459" s="36"/>
      <c r="AR1459" s="36"/>
      <c r="AS1459" s="36"/>
      <c r="AT1459" s="36"/>
      <c r="AU1459" s="36"/>
      <c r="AV1459" s="36"/>
      <c r="AW1459" s="36"/>
    </row>
    <row r="1460" spans="27:49">
      <c r="AA1460" s="38"/>
      <c r="AB1460" s="38"/>
      <c r="AP1460" s="36"/>
      <c r="AQ1460" s="36"/>
      <c r="AR1460" s="36"/>
      <c r="AS1460" s="36"/>
      <c r="AT1460" s="36"/>
      <c r="AU1460" s="36"/>
      <c r="AV1460" s="36"/>
      <c r="AW1460" s="36"/>
    </row>
    <row r="1461" spans="27:49">
      <c r="AA1461" s="38"/>
      <c r="AB1461" s="38"/>
      <c r="AP1461" s="36"/>
      <c r="AQ1461" s="36"/>
      <c r="AR1461" s="36"/>
      <c r="AS1461" s="36"/>
      <c r="AT1461" s="36"/>
      <c r="AU1461" s="36"/>
      <c r="AV1461" s="36"/>
      <c r="AW1461" s="36"/>
    </row>
    <row r="1462" spans="27:49">
      <c r="AA1462" s="38"/>
      <c r="AB1462" s="38"/>
      <c r="AP1462" s="36"/>
      <c r="AQ1462" s="36"/>
      <c r="AR1462" s="36"/>
      <c r="AS1462" s="36"/>
      <c r="AT1462" s="36"/>
      <c r="AU1462" s="36"/>
      <c r="AV1462" s="36"/>
      <c r="AW1462" s="36"/>
    </row>
    <row r="1463" spans="27:49">
      <c r="AA1463" s="38"/>
      <c r="AB1463" s="38"/>
      <c r="AP1463" s="36"/>
      <c r="AQ1463" s="36"/>
      <c r="AR1463" s="36"/>
      <c r="AS1463" s="36"/>
      <c r="AT1463" s="36"/>
      <c r="AU1463" s="36"/>
      <c r="AV1463" s="36"/>
      <c r="AW1463" s="36"/>
    </row>
    <row r="1464" spans="27:49">
      <c r="AA1464" s="38"/>
      <c r="AB1464" s="38"/>
      <c r="AP1464" s="36"/>
      <c r="AQ1464" s="36"/>
      <c r="AR1464" s="36"/>
      <c r="AS1464" s="36"/>
      <c r="AT1464" s="36"/>
      <c r="AU1464" s="36"/>
      <c r="AV1464" s="36"/>
      <c r="AW1464" s="36"/>
    </row>
    <row r="1465" spans="27:49">
      <c r="AA1465" s="38"/>
      <c r="AB1465" s="38"/>
      <c r="AP1465" s="36"/>
      <c r="AQ1465" s="36"/>
      <c r="AR1465" s="36"/>
      <c r="AS1465" s="36"/>
      <c r="AT1465" s="36"/>
      <c r="AU1465" s="36"/>
      <c r="AV1465" s="36"/>
      <c r="AW1465" s="36"/>
    </row>
    <row r="1466" spans="27:49">
      <c r="AA1466" s="38"/>
      <c r="AB1466" s="38"/>
      <c r="AP1466" s="36"/>
      <c r="AQ1466" s="36"/>
      <c r="AR1466" s="36"/>
      <c r="AS1466" s="36"/>
      <c r="AT1466" s="36"/>
      <c r="AU1466" s="36"/>
      <c r="AV1466" s="36"/>
      <c r="AW1466" s="36"/>
    </row>
    <row r="1467" spans="27:49">
      <c r="AA1467" s="38"/>
      <c r="AB1467" s="38"/>
      <c r="AP1467" s="36"/>
      <c r="AQ1467" s="36"/>
      <c r="AR1467" s="36"/>
      <c r="AS1467" s="36"/>
      <c r="AT1467" s="36"/>
      <c r="AU1467" s="36"/>
      <c r="AV1467" s="36"/>
      <c r="AW1467" s="36"/>
    </row>
    <row r="1468" spans="27:49">
      <c r="AA1468" s="38"/>
      <c r="AB1468" s="38"/>
      <c r="AP1468" s="36"/>
      <c r="AQ1468" s="36"/>
      <c r="AR1468" s="36"/>
      <c r="AS1468" s="36"/>
      <c r="AT1468" s="36"/>
      <c r="AU1468" s="36"/>
      <c r="AV1468" s="36"/>
      <c r="AW1468" s="36"/>
    </row>
    <row r="1469" spans="27:49">
      <c r="AA1469" s="38"/>
      <c r="AB1469" s="38"/>
      <c r="AP1469" s="36"/>
      <c r="AQ1469" s="36"/>
      <c r="AR1469" s="36"/>
      <c r="AS1469" s="36"/>
      <c r="AT1469" s="36"/>
      <c r="AU1469" s="36"/>
      <c r="AV1469" s="36"/>
      <c r="AW1469" s="36"/>
    </row>
    <row r="1470" spans="27:49">
      <c r="AA1470" s="38"/>
      <c r="AB1470" s="38"/>
      <c r="AP1470" s="36"/>
      <c r="AQ1470" s="36"/>
      <c r="AR1470" s="36"/>
      <c r="AS1470" s="36"/>
      <c r="AT1470" s="36"/>
      <c r="AU1470" s="36"/>
      <c r="AV1470" s="36"/>
      <c r="AW1470" s="36"/>
    </row>
    <row r="1471" spans="27:49">
      <c r="AA1471" s="38"/>
      <c r="AB1471" s="38"/>
      <c r="AP1471" s="36"/>
      <c r="AQ1471" s="36"/>
      <c r="AR1471" s="36"/>
      <c r="AS1471" s="36"/>
      <c r="AT1471" s="36"/>
      <c r="AU1471" s="36"/>
      <c r="AV1471" s="36"/>
      <c r="AW1471" s="36"/>
    </row>
    <row r="1472" spans="27:49">
      <c r="AA1472" s="38"/>
      <c r="AB1472" s="38"/>
      <c r="AP1472" s="36"/>
      <c r="AQ1472" s="36"/>
      <c r="AR1472" s="36"/>
      <c r="AS1472" s="36"/>
      <c r="AT1472" s="36"/>
      <c r="AU1472" s="36"/>
      <c r="AV1472" s="36"/>
      <c r="AW1472" s="36"/>
    </row>
    <row r="1473" spans="27:49">
      <c r="AA1473" s="38"/>
      <c r="AB1473" s="38"/>
      <c r="AP1473" s="36"/>
      <c r="AQ1473" s="36"/>
      <c r="AR1473" s="36"/>
      <c r="AS1473" s="36"/>
      <c r="AT1473" s="36"/>
      <c r="AU1473" s="36"/>
      <c r="AV1473" s="36"/>
      <c r="AW1473" s="36"/>
    </row>
    <row r="1474" spans="27:49">
      <c r="AA1474" s="38"/>
      <c r="AB1474" s="38"/>
      <c r="AP1474" s="36"/>
      <c r="AQ1474" s="36"/>
      <c r="AR1474" s="36"/>
      <c r="AS1474" s="36"/>
      <c r="AT1474" s="36"/>
      <c r="AU1474" s="36"/>
      <c r="AV1474" s="36"/>
      <c r="AW1474" s="36"/>
    </row>
    <row r="1475" spans="27:49">
      <c r="AA1475" s="38"/>
      <c r="AB1475" s="38"/>
      <c r="AP1475" s="36"/>
      <c r="AQ1475" s="36"/>
      <c r="AR1475" s="36"/>
      <c r="AS1475" s="36"/>
      <c r="AT1475" s="36"/>
      <c r="AU1475" s="36"/>
      <c r="AV1475" s="36"/>
      <c r="AW1475" s="36"/>
    </row>
    <row r="1476" spans="27:49">
      <c r="AA1476" s="38"/>
      <c r="AB1476" s="38"/>
      <c r="AP1476" s="36"/>
      <c r="AQ1476" s="36"/>
      <c r="AR1476" s="36"/>
      <c r="AS1476" s="36"/>
      <c r="AT1476" s="36"/>
      <c r="AU1476" s="36"/>
      <c r="AV1476" s="36"/>
      <c r="AW1476" s="36"/>
    </row>
    <row r="1477" spans="27:49">
      <c r="AA1477" s="38"/>
      <c r="AB1477" s="38"/>
      <c r="AP1477" s="36"/>
      <c r="AQ1477" s="36"/>
      <c r="AR1477" s="36"/>
      <c r="AS1477" s="36"/>
      <c r="AT1477" s="36"/>
      <c r="AU1477" s="36"/>
      <c r="AV1477" s="36"/>
      <c r="AW1477" s="36"/>
    </row>
    <row r="1478" spans="27:49">
      <c r="AA1478" s="38"/>
      <c r="AB1478" s="38"/>
      <c r="AP1478" s="36"/>
      <c r="AQ1478" s="36"/>
      <c r="AR1478" s="36"/>
      <c r="AS1478" s="36"/>
      <c r="AT1478" s="36"/>
      <c r="AU1478" s="36"/>
      <c r="AV1478" s="36"/>
      <c r="AW1478" s="36"/>
    </row>
    <row r="1479" spans="27:49">
      <c r="AA1479" s="38"/>
      <c r="AB1479" s="38"/>
      <c r="AP1479" s="36"/>
      <c r="AQ1479" s="36"/>
      <c r="AR1479" s="36"/>
      <c r="AS1479" s="36"/>
      <c r="AT1479" s="36"/>
      <c r="AU1479" s="36"/>
      <c r="AV1479" s="36"/>
      <c r="AW1479" s="36"/>
    </row>
    <row r="1480" spans="27:49">
      <c r="AA1480" s="38"/>
      <c r="AB1480" s="38"/>
      <c r="AP1480" s="36"/>
      <c r="AQ1480" s="36"/>
      <c r="AR1480" s="36"/>
      <c r="AS1480" s="36"/>
      <c r="AT1480" s="36"/>
      <c r="AU1480" s="36"/>
      <c r="AV1480" s="36"/>
      <c r="AW1480" s="36"/>
    </row>
    <row r="1481" spans="27:49">
      <c r="AA1481" s="38"/>
      <c r="AB1481" s="38"/>
      <c r="AP1481" s="36"/>
      <c r="AQ1481" s="36"/>
      <c r="AR1481" s="36"/>
      <c r="AS1481" s="36"/>
      <c r="AT1481" s="36"/>
      <c r="AU1481" s="36"/>
      <c r="AV1481" s="36"/>
      <c r="AW1481" s="36"/>
    </row>
    <row r="1482" spans="27:49">
      <c r="AA1482" s="38"/>
      <c r="AB1482" s="38"/>
      <c r="AP1482" s="36"/>
      <c r="AQ1482" s="36"/>
      <c r="AR1482" s="36"/>
      <c r="AS1482" s="36"/>
      <c r="AT1482" s="36"/>
      <c r="AU1482" s="36"/>
      <c r="AV1482" s="36"/>
      <c r="AW1482" s="36"/>
    </row>
    <row r="1483" spans="27:49">
      <c r="AA1483" s="38"/>
      <c r="AB1483" s="38"/>
      <c r="AP1483" s="36"/>
      <c r="AQ1483" s="36"/>
      <c r="AR1483" s="36"/>
      <c r="AS1483" s="36"/>
      <c r="AT1483" s="36"/>
      <c r="AU1483" s="36"/>
      <c r="AV1483" s="36"/>
      <c r="AW1483" s="36"/>
    </row>
    <row r="1484" spans="27:49">
      <c r="AA1484" s="38"/>
      <c r="AB1484" s="38"/>
      <c r="AP1484" s="36"/>
      <c r="AQ1484" s="36"/>
      <c r="AR1484" s="36"/>
      <c r="AS1484" s="36"/>
      <c r="AT1484" s="36"/>
      <c r="AU1484" s="36"/>
      <c r="AV1484" s="36"/>
      <c r="AW1484" s="36"/>
    </row>
    <row r="1485" spans="27:49">
      <c r="AA1485" s="38"/>
      <c r="AB1485" s="38"/>
      <c r="AP1485" s="36"/>
      <c r="AQ1485" s="36"/>
      <c r="AR1485" s="36"/>
      <c r="AS1485" s="36"/>
      <c r="AT1485" s="36"/>
      <c r="AU1485" s="36"/>
      <c r="AV1485" s="36"/>
      <c r="AW1485" s="36"/>
    </row>
    <row r="1486" spans="27:49">
      <c r="AA1486" s="38"/>
      <c r="AB1486" s="38"/>
      <c r="AP1486" s="36"/>
      <c r="AQ1486" s="36"/>
      <c r="AR1486" s="36"/>
      <c r="AS1486" s="36"/>
      <c r="AT1486" s="36"/>
      <c r="AU1486" s="36"/>
      <c r="AV1486" s="36"/>
      <c r="AW1486" s="36"/>
    </row>
    <row r="1487" spans="27:49">
      <c r="AA1487" s="38"/>
      <c r="AB1487" s="38"/>
      <c r="AP1487" s="36"/>
      <c r="AQ1487" s="36"/>
      <c r="AR1487" s="36"/>
      <c r="AS1487" s="36"/>
      <c r="AT1487" s="36"/>
      <c r="AU1487" s="36"/>
      <c r="AV1487" s="36"/>
      <c r="AW1487" s="36"/>
    </row>
    <row r="1488" spans="27:49">
      <c r="AA1488" s="38"/>
      <c r="AB1488" s="38"/>
      <c r="AP1488" s="36"/>
      <c r="AQ1488" s="36"/>
      <c r="AR1488" s="36"/>
      <c r="AS1488" s="36"/>
      <c r="AT1488" s="36"/>
      <c r="AU1488" s="36"/>
      <c r="AV1488" s="36"/>
      <c r="AW1488" s="36"/>
    </row>
    <row r="1489" spans="27:49">
      <c r="AA1489" s="38"/>
      <c r="AB1489" s="38"/>
      <c r="AP1489" s="36"/>
      <c r="AQ1489" s="36"/>
      <c r="AR1489" s="36"/>
      <c r="AS1489" s="36"/>
      <c r="AT1489" s="36"/>
      <c r="AU1489" s="36"/>
      <c r="AV1489" s="36"/>
      <c r="AW1489" s="36"/>
    </row>
    <row r="1490" spans="27:49">
      <c r="AA1490" s="38"/>
      <c r="AB1490" s="38"/>
      <c r="AP1490" s="36"/>
      <c r="AQ1490" s="36"/>
      <c r="AR1490" s="36"/>
      <c r="AS1490" s="36"/>
      <c r="AT1490" s="36"/>
      <c r="AU1490" s="36"/>
      <c r="AV1490" s="36"/>
      <c r="AW1490" s="36"/>
    </row>
    <row r="1491" spans="27:49">
      <c r="AA1491" s="38"/>
      <c r="AB1491" s="38"/>
      <c r="AP1491" s="36"/>
      <c r="AQ1491" s="36"/>
      <c r="AR1491" s="36"/>
      <c r="AS1491" s="36"/>
      <c r="AT1491" s="36"/>
      <c r="AU1491" s="36"/>
      <c r="AV1491" s="36"/>
      <c r="AW1491" s="36"/>
    </row>
    <row r="1492" spans="27:49">
      <c r="AA1492" s="38"/>
      <c r="AB1492" s="38"/>
      <c r="AP1492" s="36"/>
      <c r="AQ1492" s="36"/>
      <c r="AR1492" s="36"/>
      <c r="AS1492" s="36"/>
      <c r="AT1492" s="36"/>
      <c r="AU1492" s="36"/>
      <c r="AV1492" s="36"/>
      <c r="AW1492" s="36"/>
    </row>
    <row r="1493" spans="27:49">
      <c r="AA1493" s="38"/>
      <c r="AB1493" s="38"/>
      <c r="AP1493" s="36"/>
      <c r="AQ1493" s="36"/>
      <c r="AR1493" s="36"/>
      <c r="AS1493" s="36"/>
      <c r="AT1493" s="36"/>
      <c r="AU1493" s="36"/>
      <c r="AV1493" s="36"/>
      <c r="AW1493" s="36"/>
    </row>
    <row r="1494" spans="27:49">
      <c r="AA1494" s="38"/>
      <c r="AB1494" s="38"/>
      <c r="AP1494" s="36"/>
      <c r="AQ1494" s="36"/>
      <c r="AR1494" s="36"/>
      <c r="AS1494" s="36"/>
      <c r="AT1494" s="36"/>
      <c r="AU1494" s="36"/>
      <c r="AV1494" s="36"/>
      <c r="AW1494" s="36"/>
    </row>
    <row r="1495" spans="27:49">
      <c r="AA1495" s="38"/>
      <c r="AB1495" s="38"/>
      <c r="AP1495" s="36"/>
      <c r="AQ1495" s="36"/>
      <c r="AR1495" s="36"/>
      <c r="AS1495" s="36"/>
      <c r="AT1495" s="36"/>
      <c r="AU1495" s="36"/>
      <c r="AV1495" s="36"/>
      <c r="AW1495" s="36"/>
    </row>
    <row r="1496" spans="27:49">
      <c r="AA1496" s="38"/>
      <c r="AB1496" s="38"/>
      <c r="AP1496" s="36"/>
      <c r="AQ1496" s="36"/>
      <c r="AR1496" s="36"/>
      <c r="AS1496" s="36"/>
      <c r="AT1496" s="36"/>
      <c r="AU1496" s="36"/>
      <c r="AV1496" s="36"/>
      <c r="AW1496" s="36"/>
    </row>
    <row r="1497" spans="27:49">
      <c r="AA1497" s="38"/>
      <c r="AB1497" s="38"/>
      <c r="AP1497" s="36"/>
      <c r="AQ1497" s="36"/>
      <c r="AR1497" s="36"/>
      <c r="AS1497" s="36"/>
      <c r="AT1497" s="36"/>
      <c r="AU1497" s="36"/>
      <c r="AV1497" s="36"/>
      <c r="AW1497" s="36"/>
    </row>
    <row r="1498" spans="27:49">
      <c r="AA1498" s="38"/>
      <c r="AB1498" s="38"/>
      <c r="AP1498" s="36"/>
      <c r="AQ1498" s="36"/>
      <c r="AR1498" s="36"/>
      <c r="AS1498" s="36"/>
      <c r="AT1498" s="36"/>
      <c r="AU1498" s="36"/>
      <c r="AV1498" s="36"/>
      <c r="AW1498" s="36"/>
    </row>
    <row r="1499" spans="27:49">
      <c r="AA1499" s="38"/>
      <c r="AB1499" s="38"/>
      <c r="AP1499" s="36"/>
      <c r="AQ1499" s="36"/>
      <c r="AR1499" s="36"/>
      <c r="AS1499" s="36"/>
      <c r="AT1499" s="36"/>
      <c r="AU1499" s="36"/>
      <c r="AV1499" s="36"/>
      <c r="AW1499" s="36"/>
    </row>
    <row r="1500" spans="27:49">
      <c r="AA1500" s="38"/>
      <c r="AB1500" s="38"/>
      <c r="AP1500" s="36"/>
      <c r="AQ1500" s="36"/>
      <c r="AR1500" s="36"/>
      <c r="AS1500" s="36"/>
      <c r="AT1500" s="36"/>
      <c r="AU1500" s="36"/>
      <c r="AV1500" s="36"/>
      <c r="AW1500" s="36"/>
    </row>
    <row r="1501" spans="27:49">
      <c r="AA1501" s="38"/>
      <c r="AB1501" s="38"/>
      <c r="AP1501" s="36"/>
      <c r="AQ1501" s="36"/>
      <c r="AR1501" s="36"/>
      <c r="AS1501" s="36"/>
      <c r="AT1501" s="36"/>
      <c r="AU1501" s="36"/>
      <c r="AV1501" s="36"/>
      <c r="AW1501" s="36"/>
    </row>
    <row r="1502" spans="27:49">
      <c r="AA1502" s="38"/>
      <c r="AB1502" s="38"/>
      <c r="AP1502" s="36"/>
      <c r="AQ1502" s="36"/>
      <c r="AR1502" s="36"/>
      <c r="AS1502" s="36"/>
      <c r="AT1502" s="36"/>
      <c r="AU1502" s="36"/>
      <c r="AV1502" s="36"/>
      <c r="AW1502" s="36"/>
    </row>
    <row r="1503" spans="27:49">
      <c r="AA1503" s="38"/>
      <c r="AB1503" s="38"/>
      <c r="AP1503" s="36"/>
      <c r="AQ1503" s="36"/>
      <c r="AR1503" s="36"/>
      <c r="AS1503" s="36"/>
      <c r="AT1503" s="36"/>
      <c r="AU1503" s="36"/>
      <c r="AV1503" s="36"/>
      <c r="AW1503" s="36"/>
    </row>
    <row r="1504" spans="27:49">
      <c r="AA1504" s="38"/>
      <c r="AB1504" s="38"/>
      <c r="AP1504" s="36"/>
      <c r="AQ1504" s="36"/>
      <c r="AR1504" s="36"/>
      <c r="AS1504" s="36"/>
      <c r="AT1504" s="36"/>
      <c r="AU1504" s="36"/>
      <c r="AV1504" s="36"/>
      <c r="AW1504" s="36"/>
    </row>
    <row r="1505" spans="27:49">
      <c r="AA1505" s="38"/>
      <c r="AB1505" s="38"/>
      <c r="AP1505" s="36"/>
      <c r="AQ1505" s="36"/>
      <c r="AR1505" s="36"/>
      <c r="AS1505" s="36"/>
      <c r="AT1505" s="36"/>
      <c r="AU1505" s="36"/>
      <c r="AV1505" s="36"/>
      <c r="AW1505" s="36"/>
    </row>
    <row r="1506" spans="27:49">
      <c r="AA1506" s="38"/>
      <c r="AB1506" s="38"/>
      <c r="AP1506" s="36"/>
      <c r="AQ1506" s="36"/>
      <c r="AR1506" s="36"/>
      <c r="AS1506" s="36"/>
      <c r="AT1506" s="36"/>
      <c r="AU1506" s="36"/>
      <c r="AV1506" s="36"/>
      <c r="AW1506" s="36"/>
    </row>
    <row r="1507" spans="27:49">
      <c r="AA1507" s="38"/>
      <c r="AB1507" s="38"/>
      <c r="AP1507" s="36"/>
      <c r="AQ1507" s="36"/>
      <c r="AR1507" s="36"/>
      <c r="AS1507" s="36"/>
      <c r="AT1507" s="36"/>
      <c r="AU1507" s="36"/>
      <c r="AV1507" s="36"/>
      <c r="AW1507" s="36"/>
    </row>
    <row r="1508" spans="27:49">
      <c r="AA1508" s="38"/>
      <c r="AB1508" s="38"/>
      <c r="AP1508" s="36"/>
      <c r="AQ1508" s="36"/>
      <c r="AR1508" s="36"/>
      <c r="AS1508" s="36"/>
      <c r="AT1508" s="36"/>
      <c r="AU1508" s="36"/>
      <c r="AV1508" s="36"/>
      <c r="AW1508" s="36"/>
    </row>
    <row r="1509" spans="27:49">
      <c r="AA1509" s="38"/>
      <c r="AB1509" s="38"/>
      <c r="AP1509" s="36"/>
      <c r="AQ1509" s="36"/>
      <c r="AR1509" s="36"/>
      <c r="AS1509" s="36"/>
      <c r="AT1509" s="36"/>
      <c r="AU1509" s="36"/>
      <c r="AV1509" s="36"/>
      <c r="AW1509" s="36"/>
    </row>
    <row r="1510" spans="27:49">
      <c r="AA1510" s="38"/>
      <c r="AB1510" s="38"/>
      <c r="AP1510" s="36"/>
      <c r="AQ1510" s="36"/>
      <c r="AR1510" s="36"/>
      <c r="AS1510" s="36"/>
      <c r="AT1510" s="36"/>
      <c r="AU1510" s="36"/>
      <c r="AV1510" s="36"/>
      <c r="AW1510" s="36"/>
    </row>
    <row r="1511" spans="27:49">
      <c r="AA1511" s="38"/>
      <c r="AB1511" s="38"/>
      <c r="AP1511" s="36"/>
      <c r="AQ1511" s="36"/>
      <c r="AR1511" s="36"/>
      <c r="AS1511" s="36"/>
      <c r="AT1511" s="36"/>
      <c r="AU1511" s="36"/>
      <c r="AV1511" s="36"/>
      <c r="AW1511" s="36"/>
    </row>
    <row r="1512" spans="27:49">
      <c r="AA1512" s="38"/>
      <c r="AB1512" s="38"/>
      <c r="AP1512" s="36"/>
      <c r="AQ1512" s="36"/>
      <c r="AR1512" s="36"/>
      <c r="AS1512" s="36"/>
      <c r="AT1512" s="36"/>
      <c r="AU1512" s="36"/>
      <c r="AV1512" s="36"/>
      <c r="AW1512" s="36"/>
    </row>
    <row r="1513" spans="27:49">
      <c r="AA1513" s="38"/>
      <c r="AB1513" s="38"/>
      <c r="AP1513" s="36"/>
      <c r="AQ1513" s="36"/>
      <c r="AR1513" s="36"/>
      <c r="AS1513" s="36"/>
      <c r="AT1513" s="36"/>
      <c r="AU1513" s="36"/>
      <c r="AV1513" s="36"/>
      <c r="AW1513" s="36"/>
    </row>
    <row r="1514" spans="27:49">
      <c r="AA1514" s="38"/>
      <c r="AB1514" s="38"/>
      <c r="AP1514" s="36"/>
      <c r="AQ1514" s="36"/>
      <c r="AR1514" s="36"/>
      <c r="AS1514" s="36"/>
      <c r="AT1514" s="36"/>
      <c r="AU1514" s="36"/>
      <c r="AV1514" s="36"/>
      <c r="AW1514" s="36"/>
    </row>
    <row r="1515" spans="27:49">
      <c r="AA1515" s="38"/>
      <c r="AB1515" s="38"/>
      <c r="AP1515" s="36"/>
      <c r="AQ1515" s="36"/>
      <c r="AR1515" s="36"/>
      <c r="AS1515" s="36"/>
      <c r="AT1515" s="36"/>
      <c r="AU1515" s="36"/>
      <c r="AV1515" s="36"/>
      <c r="AW1515" s="36"/>
    </row>
    <row r="1516" spans="27:49">
      <c r="AA1516" s="38"/>
      <c r="AB1516" s="38"/>
      <c r="AP1516" s="36"/>
      <c r="AQ1516" s="36"/>
      <c r="AR1516" s="36"/>
      <c r="AS1516" s="36"/>
      <c r="AT1516" s="36"/>
      <c r="AU1516" s="36"/>
      <c r="AV1516" s="36"/>
      <c r="AW1516" s="36"/>
    </row>
    <row r="1517" spans="27:49">
      <c r="AA1517" s="38"/>
      <c r="AB1517" s="38"/>
      <c r="AP1517" s="36"/>
      <c r="AQ1517" s="36"/>
      <c r="AR1517" s="36"/>
      <c r="AS1517" s="36"/>
      <c r="AT1517" s="36"/>
      <c r="AU1517" s="36"/>
      <c r="AV1517" s="36"/>
      <c r="AW1517" s="36"/>
    </row>
    <row r="1518" spans="27:49">
      <c r="AA1518" s="38"/>
      <c r="AB1518" s="38"/>
      <c r="AP1518" s="36"/>
      <c r="AQ1518" s="36"/>
      <c r="AR1518" s="36"/>
      <c r="AS1518" s="36"/>
      <c r="AT1518" s="36"/>
      <c r="AU1518" s="36"/>
      <c r="AV1518" s="36"/>
      <c r="AW1518" s="36"/>
    </row>
    <row r="1519" spans="27:49">
      <c r="AA1519" s="38"/>
      <c r="AB1519" s="38"/>
      <c r="AP1519" s="36"/>
      <c r="AQ1519" s="36"/>
      <c r="AR1519" s="36"/>
      <c r="AS1519" s="36"/>
      <c r="AT1519" s="36"/>
      <c r="AU1519" s="36"/>
      <c r="AV1519" s="36"/>
      <c r="AW1519" s="36"/>
    </row>
    <row r="1520" spans="27:49">
      <c r="AA1520" s="38"/>
      <c r="AB1520" s="38"/>
      <c r="AP1520" s="36"/>
      <c r="AQ1520" s="36"/>
      <c r="AR1520" s="36"/>
      <c r="AS1520" s="36"/>
      <c r="AT1520" s="36"/>
      <c r="AU1520" s="36"/>
      <c r="AV1520" s="36"/>
      <c r="AW1520" s="36"/>
    </row>
    <row r="1521" spans="27:49">
      <c r="AA1521" s="38"/>
      <c r="AB1521" s="38"/>
      <c r="AP1521" s="36"/>
      <c r="AQ1521" s="36"/>
      <c r="AR1521" s="36"/>
      <c r="AS1521" s="36"/>
      <c r="AT1521" s="36"/>
      <c r="AU1521" s="36"/>
      <c r="AV1521" s="36"/>
      <c r="AW1521" s="36"/>
    </row>
    <row r="1522" spans="27:49">
      <c r="AA1522" s="38"/>
      <c r="AB1522" s="38"/>
      <c r="AP1522" s="36"/>
      <c r="AQ1522" s="36"/>
      <c r="AR1522" s="36"/>
      <c r="AS1522" s="36"/>
      <c r="AT1522" s="36"/>
      <c r="AU1522" s="36"/>
      <c r="AV1522" s="36"/>
      <c r="AW1522" s="36"/>
    </row>
    <row r="1523" spans="27:49">
      <c r="AA1523" s="38"/>
      <c r="AB1523" s="38"/>
      <c r="AP1523" s="36"/>
      <c r="AQ1523" s="36"/>
      <c r="AR1523" s="36"/>
      <c r="AS1523" s="36"/>
      <c r="AT1523" s="36"/>
      <c r="AU1523" s="36"/>
      <c r="AV1523" s="36"/>
      <c r="AW1523" s="36"/>
    </row>
    <row r="1524" spans="27:49">
      <c r="AA1524" s="38"/>
      <c r="AB1524" s="38"/>
      <c r="AP1524" s="36"/>
      <c r="AQ1524" s="36"/>
      <c r="AR1524" s="36"/>
      <c r="AS1524" s="36"/>
      <c r="AT1524" s="36"/>
      <c r="AU1524" s="36"/>
      <c r="AV1524" s="36"/>
      <c r="AW1524" s="36"/>
    </row>
    <row r="1525" spans="27:49">
      <c r="AA1525" s="38"/>
      <c r="AB1525" s="38"/>
      <c r="AP1525" s="36"/>
      <c r="AQ1525" s="36"/>
      <c r="AR1525" s="36"/>
      <c r="AS1525" s="36"/>
      <c r="AT1525" s="36"/>
      <c r="AU1525" s="36"/>
      <c r="AV1525" s="36"/>
      <c r="AW1525" s="36"/>
    </row>
    <row r="1526" spans="27:49">
      <c r="AA1526" s="38"/>
      <c r="AB1526" s="38"/>
      <c r="AP1526" s="36"/>
      <c r="AQ1526" s="36"/>
      <c r="AR1526" s="36"/>
      <c r="AS1526" s="36"/>
      <c r="AT1526" s="36"/>
      <c r="AU1526" s="36"/>
      <c r="AV1526" s="36"/>
      <c r="AW1526" s="36"/>
    </row>
    <row r="1527" spans="27:49">
      <c r="AA1527" s="38"/>
      <c r="AB1527" s="38"/>
      <c r="AP1527" s="36"/>
      <c r="AQ1527" s="36"/>
      <c r="AR1527" s="36"/>
      <c r="AS1527" s="36"/>
      <c r="AT1527" s="36"/>
      <c r="AU1527" s="36"/>
      <c r="AV1527" s="36"/>
      <c r="AW1527" s="36"/>
    </row>
    <row r="1528" spans="27:49">
      <c r="AA1528" s="38"/>
      <c r="AB1528" s="38"/>
      <c r="AP1528" s="36"/>
      <c r="AQ1528" s="36"/>
      <c r="AR1528" s="36"/>
      <c r="AS1528" s="36"/>
      <c r="AT1528" s="36"/>
      <c r="AU1528" s="36"/>
      <c r="AV1528" s="36"/>
      <c r="AW1528" s="36"/>
    </row>
    <row r="1529" spans="27:49">
      <c r="AA1529" s="38"/>
      <c r="AB1529" s="38"/>
      <c r="AP1529" s="36"/>
      <c r="AQ1529" s="36"/>
      <c r="AR1529" s="36"/>
      <c r="AS1529" s="36"/>
      <c r="AT1529" s="36"/>
      <c r="AU1529" s="36"/>
      <c r="AV1529" s="36"/>
      <c r="AW1529" s="36"/>
    </row>
    <row r="1530" spans="27:49">
      <c r="AA1530" s="38"/>
      <c r="AB1530" s="38"/>
      <c r="AP1530" s="36"/>
      <c r="AQ1530" s="36"/>
      <c r="AR1530" s="36"/>
      <c r="AS1530" s="36"/>
      <c r="AT1530" s="36"/>
      <c r="AU1530" s="36"/>
      <c r="AV1530" s="36"/>
      <c r="AW1530" s="36"/>
    </row>
    <row r="1531" spans="27:49">
      <c r="AA1531" s="38"/>
      <c r="AB1531" s="38"/>
      <c r="AP1531" s="36"/>
      <c r="AQ1531" s="36"/>
      <c r="AR1531" s="36"/>
      <c r="AS1531" s="36"/>
      <c r="AT1531" s="36"/>
      <c r="AU1531" s="36"/>
      <c r="AV1531" s="36"/>
      <c r="AW1531" s="36"/>
    </row>
    <row r="1532" spans="27:49">
      <c r="AA1532" s="38"/>
      <c r="AB1532" s="38"/>
      <c r="AP1532" s="36"/>
      <c r="AQ1532" s="36"/>
      <c r="AR1532" s="36"/>
      <c r="AS1532" s="36"/>
      <c r="AT1532" s="36"/>
      <c r="AU1532" s="36"/>
      <c r="AV1532" s="36"/>
      <c r="AW1532" s="36"/>
    </row>
    <row r="1533" spans="27:49">
      <c r="AA1533" s="38"/>
      <c r="AB1533" s="38"/>
      <c r="AP1533" s="36"/>
      <c r="AQ1533" s="36"/>
      <c r="AR1533" s="36"/>
      <c r="AS1533" s="36"/>
      <c r="AT1533" s="36"/>
      <c r="AU1533" s="36"/>
      <c r="AV1533" s="36"/>
      <c r="AW1533" s="36"/>
    </row>
    <row r="1534" spans="27:49">
      <c r="AA1534" s="38"/>
      <c r="AB1534" s="38"/>
      <c r="AP1534" s="36"/>
      <c r="AQ1534" s="36"/>
      <c r="AR1534" s="36"/>
      <c r="AS1534" s="36"/>
      <c r="AT1534" s="36"/>
      <c r="AU1534" s="36"/>
      <c r="AV1534" s="36"/>
      <c r="AW1534" s="36"/>
    </row>
    <row r="1535" spans="27:49">
      <c r="AA1535" s="38"/>
      <c r="AB1535" s="38"/>
      <c r="AP1535" s="36"/>
      <c r="AQ1535" s="36"/>
      <c r="AR1535" s="36"/>
      <c r="AS1535" s="36"/>
      <c r="AT1535" s="36"/>
      <c r="AU1535" s="36"/>
      <c r="AV1535" s="36"/>
      <c r="AW1535" s="36"/>
    </row>
    <row r="1536" spans="27:49">
      <c r="AA1536" s="38"/>
      <c r="AB1536" s="38"/>
      <c r="AP1536" s="36"/>
      <c r="AQ1536" s="36"/>
      <c r="AR1536" s="36"/>
      <c r="AS1536" s="36"/>
      <c r="AT1536" s="36"/>
      <c r="AU1536" s="36"/>
      <c r="AV1536" s="36"/>
      <c r="AW1536" s="36"/>
    </row>
    <row r="1537" spans="27:49">
      <c r="AA1537" s="38"/>
      <c r="AB1537" s="38"/>
      <c r="AP1537" s="36"/>
      <c r="AQ1537" s="36"/>
      <c r="AR1537" s="36"/>
      <c r="AS1537" s="36"/>
      <c r="AT1537" s="36"/>
      <c r="AU1537" s="36"/>
      <c r="AV1537" s="36"/>
      <c r="AW1537" s="36"/>
    </row>
    <row r="1538" spans="27:49">
      <c r="AA1538" s="38"/>
      <c r="AB1538" s="38"/>
      <c r="AP1538" s="36"/>
      <c r="AQ1538" s="36"/>
      <c r="AR1538" s="36"/>
      <c r="AS1538" s="36"/>
      <c r="AT1538" s="36"/>
      <c r="AU1538" s="36"/>
      <c r="AV1538" s="36"/>
      <c r="AW1538" s="36"/>
    </row>
    <row r="1539" spans="27:49">
      <c r="AA1539" s="38"/>
      <c r="AB1539" s="38"/>
      <c r="AP1539" s="36"/>
      <c r="AQ1539" s="36"/>
      <c r="AR1539" s="36"/>
      <c r="AS1539" s="36"/>
      <c r="AT1539" s="36"/>
      <c r="AU1539" s="36"/>
      <c r="AV1539" s="36"/>
      <c r="AW1539" s="36"/>
    </row>
    <row r="1540" spans="27:49">
      <c r="AA1540" s="38"/>
      <c r="AB1540" s="38"/>
      <c r="AP1540" s="36"/>
      <c r="AQ1540" s="36"/>
      <c r="AR1540" s="36"/>
      <c r="AS1540" s="36"/>
      <c r="AT1540" s="36"/>
      <c r="AU1540" s="36"/>
      <c r="AV1540" s="36"/>
      <c r="AW1540" s="36"/>
    </row>
    <row r="1541" spans="27:49">
      <c r="AA1541" s="38"/>
      <c r="AB1541" s="38"/>
      <c r="AP1541" s="36"/>
      <c r="AQ1541" s="36"/>
      <c r="AR1541" s="36"/>
      <c r="AS1541" s="36"/>
      <c r="AT1541" s="36"/>
      <c r="AU1541" s="36"/>
      <c r="AV1541" s="36"/>
      <c r="AW1541" s="36"/>
    </row>
    <row r="1542" spans="27:49">
      <c r="AA1542" s="38"/>
      <c r="AB1542" s="38"/>
      <c r="AP1542" s="36"/>
      <c r="AQ1542" s="36"/>
      <c r="AR1542" s="36"/>
      <c r="AS1542" s="36"/>
      <c r="AT1542" s="36"/>
      <c r="AU1542" s="36"/>
      <c r="AV1542" s="36"/>
      <c r="AW1542" s="36"/>
    </row>
    <row r="1543" spans="27:49">
      <c r="AA1543" s="38"/>
      <c r="AB1543" s="38"/>
      <c r="AP1543" s="36"/>
      <c r="AQ1543" s="36"/>
      <c r="AR1543" s="36"/>
      <c r="AS1543" s="36"/>
      <c r="AT1543" s="36"/>
      <c r="AU1543" s="36"/>
      <c r="AV1543" s="36"/>
      <c r="AW1543" s="36"/>
    </row>
    <row r="1544" spans="27:49">
      <c r="AA1544" s="38"/>
      <c r="AB1544" s="38"/>
      <c r="AP1544" s="36"/>
      <c r="AQ1544" s="36"/>
      <c r="AR1544" s="36"/>
      <c r="AS1544" s="36"/>
      <c r="AT1544" s="36"/>
      <c r="AU1544" s="36"/>
      <c r="AV1544" s="36"/>
      <c r="AW1544" s="36"/>
    </row>
    <row r="1545" spans="27:49">
      <c r="AA1545" s="38"/>
      <c r="AB1545" s="38"/>
      <c r="AP1545" s="36"/>
      <c r="AQ1545" s="36"/>
      <c r="AR1545" s="36"/>
      <c r="AS1545" s="36"/>
      <c r="AT1545" s="36"/>
      <c r="AU1545" s="36"/>
      <c r="AV1545" s="36"/>
      <c r="AW1545" s="36"/>
    </row>
    <row r="1546" spans="27:49">
      <c r="AA1546" s="38"/>
      <c r="AB1546" s="38"/>
      <c r="AP1546" s="36"/>
      <c r="AQ1546" s="36"/>
      <c r="AR1546" s="36"/>
      <c r="AS1546" s="36"/>
      <c r="AT1546" s="36"/>
      <c r="AU1546" s="36"/>
      <c r="AV1546" s="36"/>
      <c r="AW1546" s="36"/>
    </row>
    <row r="1547" spans="27:49">
      <c r="AA1547" s="38"/>
      <c r="AB1547" s="38"/>
      <c r="AP1547" s="36"/>
      <c r="AQ1547" s="36"/>
      <c r="AR1547" s="36"/>
      <c r="AS1547" s="36"/>
      <c r="AT1547" s="36"/>
      <c r="AU1547" s="36"/>
      <c r="AV1547" s="36"/>
      <c r="AW1547" s="36"/>
    </row>
    <row r="1548" spans="27:49">
      <c r="AA1548" s="38"/>
      <c r="AB1548" s="38"/>
      <c r="AP1548" s="36"/>
      <c r="AQ1548" s="36"/>
      <c r="AR1548" s="36"/>
      <c r="AS1548" s="36"/>
      <c r="AT1548" s="36"/>
      <c r="AU1548" s="36"/>
      <c r="AV1548" s="36"/>
      <c r="AW1548" s="36"/>
    </row>
    <row r="1549" spans="27:49">
      <c r="AA1549" s="38"/>
      <c r="AB1549" s="38"/>
      <c r="AP1549" s="36"/>
      <c r="AQ1549" s="36"/>
      <c r="AR1549" s="36"/>
      <c r="AS1549" s="36"/>
      <c r="AT1549" s="36"/>
      <c r="AU1549" s="36"/>
      <c r="AV1549" s="36"/>
      <c r="AW1549" s="36"/>
    </row>
    <row r="1550" spans="27:49">
      <c r="AA1550" s="38"/>
      <c r="AB1550" s="38"/>
      <c r="AP1550" s="36"/>
      <c r="AQ1550" s="36"/>
      <c r="AR1550" s="36"/>
      <c r="AS1550" s="36"/>
      <c r="AT1550" s="36"/>
      <c r="AU1550" s="36"/>
      <c r="AV1550" s="36"/>
      <c r="AW1550" s="36"/>
    </row>
    <row r="1551" spans="27:49">
      <c r="AA1551" s="38"/>
      <c r="AB1551" s="38"/>
      <c r="AP1551" s="36"/>
      <c r="AQ1551" s="36"/>
      <c r="AR1551" s="36"/>
      <c r="AS1551" s="36"/>
      <c r="AT1551" s="36"/>
      <c r="AU1551" s="36"/>
      <c r="AV1551" s="36"/>
      <c r="AW1551" s="36"/>
    </row>
    <row r="1552" spans="27:49">
      <c r="AA1552" s="38"/>
      <c r="AB1552" s="38"/>
      <c r="AP1552" s="36"/>
      <c r="AQ1552" s="36"/>
      <c r="AR1552" s="36"/>
      <c r="AS1552" s="36"/>
      <c r="AT1552" s="36"/>
      <c r="AU1552" s="36"/>
      <c r="AV1552" s="36"/>
      <c r="AW1552" s="36"/>
    </row>
    <row r="1553" spans="27:49">
      <c r="AA1553" s="38"/>
      <c r="AB1553" s="38"/>
      <c r="AP1553" s="36"/>
      <c r="AQ1553" s="36"/>
      <c r="AR1553" s="36"/>
      <c r="AS1553" s="36"/>
      <c r="AT1553" s="36"/>
      <c r="AU1553" s="36"/>
      <c r="AV1553" s="36"/>
      <c r="AW1553" s="36"/>
    </row>
    <row r="1554" spans="27:49">
      <c r="AA1554" s="38"/>
      <c r="AB1554" s="38"/>
      <c r="AP1554" s="36"/>
      <c r="AQ1554" s="36"/>
      <c r="AR1554" s="36"/>
      <c r="AS1554" s="36"/>
      <c r="AT1554" s="36"/>
      <c r="AU1554" s="36"/>
      <c r="AV1554" s="36"/>
      <c r="AW1554" s="36"/>
    </row>
    <row r="1555" spans="27:49">
      <c r="AA1555" s="38"/>
      <c r="AB1555" s="38"/>
      <c r="AP1555" s="36"/>
      <c r="AQ1555" s="36"/>
      <c r="AR1555" s="36"/>
      <c r="AS1555" s="36"/>
      <c r="AT1555" s="36"/>
      <c r="AU1555" s="36"/>
      <c r="AV1555" s="36"/>
      <c r="AW1555" s="36"/>
    </row>
    <row r="1556" spans="27:49">
      <c r="AA1556" s="38"/>
      <c r="AB1556" s="38"/>
      <c r="AP1556" s="36"/>
      <c r="AQ1556" s="36"/>
      <c r="AR1556" s="36"/>
      <c r="AS1556" s="36"/>
      <c r="AT1556" s="36"/>
      <c r="AU1556" s="36"/>
      <c r="AV1556" s="36"/>
      <c r="AW1556" s="36"/>
    </row>
    <row r="1557" spans="27:49">
      <c r="AA1557" s="38"/>
      <c r="AB1557" s="38"/>
      <c r="AP1557" s="36"/>
      <c r="AQ1557" s="36"/>
      <c r="AR1557" s="36"/>
      <c r="AS1557" s="36"/>
      <c r="AT1557" s="36"/>
      <c r="AU1557" s="36"/>
      <c r="AV1557" s="36"/>
      <c r="AW1557" s="36"/>
    </row>
    <row r="1558" spans="27:49">
      <c r="AA1558" s="38"/>
      <c r="AB1558" s="38"/>
      <c r="AP1558" s="36"/>
      <c r="AQ1558" s="36"/>
      <c r="AR1558" s="36"/>
      <c r="AS1558" s="36"/>
      <c r="AT1558" s="36"/>
      <c r="AU1558" s="36"/>
      <c r="AV1558" s="36"/>
      <c r="AW1558" s="36"/>
    </row>
    <row r="1559" spans="27:49">
      <c r="AA1559" s="38"/>
      <c r="AB1559" s="38"/>
      <c r="AP1559" s="36"/>
      <c r="AQ1559" s="36"/>
      <c r="AR1559" s="36"/>
      <c r="AS1559" s="36"/>
      <c r="AT1559" s="36"/>
      <c r="AU1559" s="36"/>
      <c r="AV1559" s="36"/>
      <c r="AW1559" s="36"/>
    </row>
    <row r="1560" spans="27:49">
      <c r="AA1560" s="38"/>
      <c r="AB1560" s="38"/>
      <c r="AP1560" s="36"/>
      <c r="AQ1560" s="36"/>
      <c r="AR1560" s="36"/>
      <c r="AS1560" s="36"/>
      <c r="AT1560" s="36"/>
      <c r="AU1560" s="36"/>
      <c r="AV1560" s="36"/>
      <c r="AW1560" s="36"/>
    </row>
    <row r="1561" spans="27:49">
      <c r="AA1561" s="38"/>
      <c r="AB1561" s="38"/>
      <c r="AP1561" s="36"/>
      <c r="AQ1561" s="36"/>
      <c r="AR1561" s="36"/>
      <c r="AS1561" s="36"/>
      <c r="AT1561" s="36"/>
      <c r="AU1561" s="36"/>
      <c r="AV1561" s="36"/>
      <c r="AW1561" s="36"/>
    </row>
    <row r="1562" spans="27:49">
      <c r="AA1562" s="38"/>
      <c r="AB1562" s="38"/>
      <c r="AP1562" s="36"/>
      <c r="AQ1562" s="36"/>
      <c r="AR1562" s="36"/>
      <c r="AS1562" s="36"/>
      <c r="AT1562" s="36"/>
      <c r="AU1562" s="36"/>
      <c r="AV1562" s="36"/>
      <c r="AW1562" s="36"/>
    </row>
    <row r="1563" spans="27:49">
      <c r="AA1563" s="38"/>
      <c r="AB1563" s="38"/>
      <c r="AP1563" s="36"/>
      <c r="AQ1563" s="36"/>
      <c r="AR1563" s="36"/>
      <c r="AS1563" s="36"/>
      <c r="AT1563" s="36"/>
      <c r="AU1563" s="36"/>
      <c r="AV1563" s="36"/>
      <c r="AW1563" s="36"/>
    </row>
    <row r="1564" spans="27:49">
      <c r="AA1564" s="38"/>
      <c r="AB1564" s="38"/>
      <c r="AP1564" s="36"/>
      <c r="AQ1564" s="36"/>
      <c r="AR1564" s="36"/>
      <c r="AS1564" s="36"/>
      <c r="AT1564" s="36"/>
      <c r="AU1564" s="36"/>
      <c r="AV1564" s="36"/>
      <c r="AW1564" s="36"/>
    </row>
    <row r="1565" spans="27:49">
      <c r="AA1565" s="38"/>
      <c r="AB1565" s="38"/>
      <c r="AP1565" s="36"/>
      <c r="AQ1565" s="36"/>
      <c r="AR1565" s="36"/>
      <c r="AS1565" s="36"/>
      <c r="AT1565" s="36"/>
      <c r="AU1565" s="36"/>
      <c r="AV1565" s="36"/>
      <c r="AW1565" s="36"/>
    </row>
    <row r="1566" spans="27:49">
      <c r="AA1566" s="38"/>
      <c r="AB1566" s="38"/>
      <c r="AP1566" s="36"/>
      <c r="AQ1566" s="36"/>
      <c r="AR1566" s="36"/>
      <c r="AS1566" s="36"/>
      <c r="AT1566" s="36"/>
      <c r="AU1566" s="36"/>
      <c r="AV1566" s="36"/>
      <c r="AW1566" s="36"/>
    </row>
    <row r="1567" spans="27:49">
      <c r="AA1567" s="38"/>
      <c r="AB1567" s="38"/>
      <c r="AP1567" s="36"/>
      <c r="AQ1567" s="36"/>
      <c r="AR1567" s="36"/>
      <c r="AS1567" s="36"/>
      <c r="AT1567" s="36"/>
      <c r="AU1567" s="36"/>
      <c r="AV1567" s="36"/>
      <c r="AW1567" s="36"/>
    </row>
    <row r="1568" spans="27:49">
      <c r="AA1568" s="38"/>
      <c r="AB1568" s="38"/>
      <c r="AP1568" s="36"/>
      <c r="AQ1568" s="36"/>
      <c r="AR1568" s="36"/>
      <c r="AS1568" s="36"/>
      <c r="AT1568" s="36"/>
      <c r="AU1568" s="36"/>
      <c r="AV1568" s="36"/>
      <c r="AW1568" s="36"/>
    </row>
    <row r="1569" spans="27:49">
      <c r="AA1569" s="38"/>
      <c r="AB1569" s="38"/>
      <c r="AP1569" s="36"/>
      <c r="AQ1569" s="36"/>
      <c r="AR1569" s="36"/>
      <c r="AS1569" s="36"/>
      <c r="AT1569" s="36"/>
      <c r="AU1569" s="36"/>
      <c r="AV1569" s="36"/>
      <c r="AW1569" s="36"/>
    </row>
    <row r="1570" spans="27:49">
      <c r="AA1570" s="38"/>
      <c r="AB1570" s="38"/>
      <c r="AP1570" s="36"/>
      <c r="AQ1570" s="36"/>
      <c r="AR1570" s="36"/>
      <c r="AS1570" s="36"/>
      <c r="AT1570" s="36"/>
      <c r="AU1570" s="36"/>
      <c r="AV1570" s="36"/>
      <c r="AW1570" s="36"/>
    </row>
    <row r="1571" spans="27:49">
      <c r="AA1571" s="38"/>
      <c r="AB1571" s="38"/>
      <c r="AP1571" s="36"/>
      <c r="AQ1571" s="36"/>
      <c r="AR1571" s="36"/>
      <c r="AS1571" s="36"/>
      <c r="AT1571" s="36"/>
      <c r="AU1571" s="36"/>
      <c r="AV1571" s="36"/>
      <c r="AW1571" s="36"/>
    </row>
    <row r="1572" spans="27:49">
      <c r="AA1572" s="38"/>
      <c r="AB1572" s="38"/>
      <c r="AP1572" s="36"/>
      <c r="AQ1572" s="36"/>
      <c r="AR1572" s="36"/>
      <c r="AS1572" s="36"/>
      <c r="AT1572" s="36"/>
      <c r="AU1572" s="36"/>
      <c r="AV1572" s="36"/>
      <c r="AW1572" s="36"/>
    </row>
    <row r="1573" spans="27:49">
      <c r="AA1573" s="38"/>
      <c r="AB1573" s="38"/>
      <c r="AP1573" s="36"/>
      <c r="AQ1573" s="36"/>
      <c r="AR1573" s="36"/>
      <c r="AS1573" s="36"/>
      <c r="AT1573" s="36"/>
      <c r="AU1573" s="36"/>
      <c r="AV1573" s="36"/>
      <c r="AW1573" s="36"/>
    </row>
    <row r="1574" spans="27:49">
      <c r="AA1574" s="38"/>
      <c r="AB1574" s="38"/>
      <c r="AP1574" s="36"/>
      <c r="AQ1574" s="36"/>
      <c r="AR1574" s="36"/>
      <c r="AS1574" s="36"/>
      <c r="AT1574" s="36"/>
      <c r="AU1574" s="36"/>
      <c r="AV1574" s="36"/>
      <c r="AW1574" s="36"/>
    </row>
    <row r="1575" spans="27:49">
      <c r="AA1575" s="38"/>
      <c r="AB1575" s="38"/>
      <c r="AP1575" s="36"/>
      <c r="AQ1575" s="36"/>
      <c r="AR1575" s="36"/>
      <c r="AS1575" s="36"/>
      <c r="AT1575" s="36"/>
      <c r="AU1575" s="36"/>
      <c r="AV1575" s="36"/>
      <c r="AW1575" s="36"/>
    </row>
    <row r="1576" spans="27:49">
      <c r="AA1576" s="38"/>
      <c r="AB1576" s="38"/>
      <c r="AP1576" s="36"/>
      <c r="AQ1576" s="36"/>
      <c r="AR1576" s="36"/>
      <c r="AS1576" s="36"/>
      <c r="AT1576" s="36"/>
      <c r="AU1576" s="36"/>
      <c r="AV1576" s="36"/>
      <c r="AW1576" s="36"/>
    </row>
    <row r="1577" spans="27:49">
      <c r="AA1577" s="38"/>
      <c r="AB1577" s="38"/>
      <c r="AP1577" s="36"/>
      <c r="AQ1577" s="36"/>
      <c r="AR1577" s="36"/>
      <c r="AS1577" s="36"/>
      <c r="AT1577" s="36"/>
      <c r="AU1577" s="36"/>
      <c r="AV1577" s="36"/>
      <c r="AW1577" s="36"/>
    </row>
    <row r="1578" spans="27:49">
      <c r="AA1578" s="38"/>
      <c r="AB1578" s="38"/>
      <c r="AP1578" s="36"/>
      <c r="AQ1578" s="36"/>
      <c r="AR1578" s="36"/>
      <c r="AS1578" s="36"/>
      <c r="AT1578" s="36"/>
      <c r="AU1578" s="36"/>
      <c r="AV1578" s="36"/>
      <c r="AW1578" s="36"/>
    </row>
    <row r="1579" spans="27:49">
      <c r="AA1579" s="38"/>
      <c r="AB1579" s="38"/>
      <c r="AP1579" s="36"/>
      <c r="AQ1579" s="36"/>
      <c r="AR1579" s="36"/>
      <c r="AS1579" s="36"/>
      <c r="AT1579" s="36"/>
      <c r="AU1579" s="36"/>
      <c r="AV1579" s="36"/>
      <c r="AW1579" s="36"/>
    </row>
    <row r="1580" spans="27:49">
      <c r="AA1580" s="38"/>
      <c r="AB1580" s="38"/>
      <c r="AP1580" s="36"/>
      <c r="AQ1580" s="36"/>
      <c r="AR1580" s="36"/>
      <c r="AS1580" s="36"/>
      <c r="AT1580" s="36"/>
      <c r="AU1580" s="36"/>
      <c r="AV1580" s="36"/>
      <c r="AW1580" s="36"/>
    </row>
    <row r="1581" spans="27:49">
      <c r="AA1581" s="38"/>
      <c r="AB1581" s="38"/>
      <c r="AP1581" s="36"/>
      <c r="AQ1581" s="36"/>
      <c r="AR1581" s="36"/>
      <c r="AS1581" s="36"/>
      <c r="AT1581" s="36"/>
      <c r="AU1581" s="36"/>
      <c r="AV1581" s="36"/>
      <c r="AW1581" s="36"/>
    </row>
    <row r="1582" spans="27:49">
      <c r="AA1582" s="38"/>
      <c r="AB1582" s="38"/>
      <c r="AP1582" s="36"/>
      <c r="AQ1582" s="36"/>
      <c r="AR1582" s="36"/>
      <c r="AS1582" s="36"/>
      <c r="AT1582" s="36"/>
      <c r="AU1582" s="36"/>
      <c r="AV1582" s="36"/>
      <c r="AW1582" s="36"/>
    </row>
    <row r="1583" spans="27:49">
      <c r="AA1583" s="38"/>
      <c r="AB1583" s="38"/>
      <c r="AP1583" s="36"/>
      <c r="AQ1583" s="36"/>
      <c r="AR1583" s="36"/>
      <c r="AS1583" s="36"/>
      <c r="AT1583" s="36"/>
      <c r="AU1583" s="36"/>
      <c r="AV1583" s="36"/>
      <c r="AW1583" s="36"/>
    </row>
    <row r="1584" spans="27:49">
      <c r="AA1584" s="38"/>
      <c r="AB1584" s="38"/>
      <c r="AP1584" s="36"/>
      <c r="AQ1584" s="36"/>
      <c r="AR1584" s="36"/>
      <c r="AS1584" s="36"/>
      <c r="AT1584" s="36"/>
      <c r="AU1584" s="36"/>
      <c r="AV1584" s="36"/>
      <c r="AW1584" s="36"/>
    </row>
    <row r="1585" spans="27:49">
      <c r="AA1585" s="38"/>
      <c r="AB1585" s="38"/>
      <c r="AP1585" s="36"/>
      <c r="AQ1585" s="36"/>
      <c r="AR1585" s="36"/>
      <c r="AS1585" s="36"/>
      <c r="AT1585" s="36"/>
      <c r="AU1585" s="36"/>
      <c r="AV1585" s="36"/>
      <c r="AW1585" s="36"/>
    </row>
    <row r="1586" spans="27:49">
      <c r="AA1586" s="38"/>
      <c r="AB1586" s="38"/>
      <c r="AP1586" s="36"/>
      <c r="AQ1586" s="36"/>
      <c r="AR1586" s="36"/>
      <c r="AS1586" s="36"/>
      <c r="AT1586" s="36"/>
      <c r="AU1586" s="36"/>
      <c r="AV1586" s="36"/>
      <c r="AW1586" s="36"/>
    </row>
    <row r="1587" spans="27:49">
      <c r="AA1587" s="38"/>
      <c r="AB1587" s="38"/>
      <c r="AP1587" s="36"/>
      <c r="AQ1587" s="36"/>
      <c r="AR1587" s="36"/>
      <c r="AS1587" s="36"/>
      <c r="AT1587" s="36"/>
      <c r="AU1587" s="36"/>
      <c r="AV1587" s="36"/>
      <c r="AW1587" s="36"/>
    </row>
    <row r="1588" spans="27:49">
      <c r="AA1588" s="38"/>
      <c r="AB1588" s="38"/>
      <c r="AP1588" s="36"/>
      <c r="AQ1588" s="36"/>
      <c r="AR1588" s="36"/>
      <c r="AS1588" s="36"/>
      <c r="AT1588" s="36"/>
      <c r="AU1588" s="36"/>
      <c r="AV1588" s="36"/>
      <c r="AW1588" s="36"/>
    </row>
    <row r="1589" spans="27:49">
      <c r="AA1589" s="38"/>
      <c r="AB1589" s="38"/>
      <c r="AP1589" s="36"/>
      <c r="AQ1589" s="36"/>
      <c r="AR1589" s="36"/>
      <c r="AS1589" s="36"/>
      <c r="AT1589" s="36"/>
      <c r="AU1589" s="36"/>
      <c r="AV1589" s="36"/>
      <c r="AW1589" s="36"/>
    </row>
    <row r="1590" spans="27:49">
      <c r="AA1590" s="38"/>
      <c r="AB1590" s="38"/>
      <c r="AP1590" s="36"/>
      <c r="AQ1590" s="36"/>
      <c r="AR1590" s="36"/>
      <c r="AS1590" s="36"/>
      <c r="AT1590" s="36"/>
      <c r="AU1590" s="36"/>
      <c r="AV1590" s="36"/>
      <c r="AW1590" s="36"/>
    </row>
    <row r="1591" spans="27:49">
      <c r="AA1591" s="38"/>
      <c r="AB1591" s="38"/>
      <c r="AP1591" s="36"/>
      <c r="AQ1591" s="36"/>
      <c r="AR1591" s="36"/>
      <c r="AS1591" s="36"/>
      <c r="AT1591" s="36"/>
      <c r="AU1591" s="36"/>
      <c r="AV1591" s="36"/>
      <c r="AW1591" s="36"/>
    </row>
    <row r="1592" spans="27:49">
      <c r="AA1592" s="38"/>
      <c r="AB1592" s="38"/>
      <c r="AP1592" s="36"/>
      <c r="AQ1592" s="36"/>
      <c r="AR1592" s="36"/>
      <c r="AS1592" s="36"/>
      <c r="AT1592" s="36"/>
      <c r="AU1592" s="36"/>
      <c r="AV1592" s="36"/>
      <c r="AW1592" s="36"/>
    </row>
    <row r="1593" spans="27:49">
      <c r="AA1593" s="38"/>
      <c r="AB1593" s="38"/>
      <c r="AP1593" s="36"/>
      <c r="AQ1593" s="36"/>
      <c r="AR1593" s="36"/>
      <c r="AS1593" s="36"/>
      <c r="AT1593" s="36"/>
      <c r="AU1593" s="36"/>
      <c r="AV1593" s="36"/>
      <c r="AW1593" s="36"/>
    </row>
    <row r="1594" spans="27:49">
      <c r="AA1594" s="38"/>
      <c r="AB1594" s="38"/>
      <c r="AP1594" s="36"/>
      <c r="AQ1594" s="36"/>
      <c r="AR1594" s="36"/>
      <c r="AS1594" s="36"/>
      <c r="AT1594" s="36"/>
      <c r="AU1594" s="36"/>
      <c r="AV1594" s="36"/>
      <c r="AW1594" s="36"/>
    </row>
    <row r="1595" spans="27:49">
      <c r="AA1595" s="38"/>
      <c r="AB1595" s="38"/>
      <c r="AP1595" s="36"/>
      <c r="AQ1595" s="36"/>
      <c r="AR1595" s="36"/>
      <c r="AS1595" s="36"/>
      <c r="AT1595" s="36"/>
      <c r="AU1595" s="36"/>
      <c r="AV1595" s="36"/>
      <c r="AW1595" s="36"/>
    </row>
    <row r="1596" spans="27:49">
      <c r="AA1596" s="38"/>
      <c r="AB1596" s="38"/>
      <c r="AP1596" s="36"/>
      <c r="AQ1596" s="36"/>
      <c r="AR1596" s="36"/>
      <c r="AS1596" s="36"/>
      <c r="AT1596" s="36"/>
      <c r="AU1596" s="36"/>
      <c r="AV1596" s="36"/>
      <c r="AW1596" s="36"/>
    </row>
    <row r="1597" spans="27:49">
      <c r="AA1597" s="38"/>
      <c r="AB1597" s="38"/>
      <c r="AP1597" s="36"/>
      <c r="AQ1597" s="36"/>
      <c r="AR1597" s="36"/>
      <c r="AS1597" s="36"/>
      <c r="AT1597" s="36"/>
      <c r="AU1597" s="36"/>
      <c r="AV1597" s="36"/>
      <c r="AW1597" s="36"/>
    </row>
    <row r="1598" spans="27:49">
      <c r="AA1598" s="38"/>
      <c r="AB1598" s="38"/>
      <c r="AP1598" s="36"/>
      <c r="AQ1598" s="36"/>
      <c r="AR1598" s="36"/>
      <c r="AS1598" s="36"/>
      <c r="AT1598" s="36"/>
      <c r="AU1598" s="36"/>
      <c r="AV1598" s="36"/>
      <c r="AW1598" s="36"/>
    </row>
    <row r="1599" spans="27:49">
      <c r="AA1599" s="38"/>
      <c r="AB1599" s="38"/>
      <c r="AP1599" s="36"/>
      <c r="AQ1599" s="36"/>
      <c r="AR1599" s="36"/>
      <c r="AS1599" s="36"/>
      <c r="AT1599" s="36"/>
      <c r="AU1599" s="36"/>
      <c r="AV1599" s="36"/>
      <c r="AW1599" s="36"/>
    </row>
    <row r="1600" spans="27:49">
      <c r="AA1600" s="38"/>
      <c r="AB1600" s="38"/>
      <c r="AP1600" s="36"/>
      <c r="AQ1600" s="36"/>
      <c r="AR1600" s="36"/>
      <c r="AS1600" s="36"/>
      <c r="AT1600" s="36"/>
      <c r="AU1600" s="36"/>
      <c r="AV1600" s="36"/>
      <c r="AW1600" s="36"/>
    </row>
    <row r="1601" spans="27:49">
      <c r="AA1601" s="38"/>
      <c r="AB1601" s="38"/>
      <c r="AP1601" s="36"/>
      <c r="AQ1601" s="36"/>
      <c r="AR1601" s="36"/>
      <c r="AS1601" s="36"/>
      <c r="AT1601" s="36"/>
      <c r="AU1601" s="36"/>
      <c r="AV1601" s="36"/>
      <c r="AW1601" s="36"/>
    </row>
    <row r="1602" spans="27:49">
      <c r="AA1602" s="38"/>
      <c r="AB1602" s="38"/>
      <c r="AP1602" s="36"/>
      <c r="AQ1602" s="36"/>
      <c r="AR1602" s="36"/>
      <c r="AS1602" s="36"/>
      <c r="AT1602" s="36"/>
      <c r="AU1602" s="36"/>
      <c r="AV1602" s="36"/>
      <c r="AW1602" s="36"/>
    </row>
    <row r="1603" spans="27:49">
      <c r="AA1603" s="38"/>
      <c r="AB1603" s="38"/>
      <c r="AP1603" s="36"/>
      <c r="AQ1603" s="36"/>
      <c r="AR1603" s="36"/>
      <c r="AS1603" s="36"/>
      <c r="AT1603" s="36"/>
      <c r="AU1603" s="36"/>
      <c r="AV1603" s="36"/>
      <c r="AW1603" s="36"/>
    </row>
    <row r="1604" spans="27:49">
      <c r="AA1604" s="38"/>
      <c r="AB1604" s="38"/>
      <c r="AP1604" s="36"/>
      <c r="AQ1604" s="36"/>
      <c r="AR1604" s="36"/>
      <c r="AS1604" s="36"/>
      <c r="AT1604" s="36"/>
      <c r="AU1604" s="36"/>
      <c r="AV1604" s="36"/>
      <c r="AW1604" s="36"/>
    </row>
    <row r="1605" spans="27:49">
      <c r="AA1605" s="38"/>
      <c r="AB1605" s="38"/>
      <c r="AP1605" s="36"/>
      <c r="AQ1605" s="36"/>
      <c r="AR1605" s="36"/>
      <c r="AS1605" s="36"/>
      <c r="AT1605" s="36"/>
      <c r="AU1605" s="36"/>
      <c r="AV1605" s="36"/>
      <c r="AW1605" s="36"/>
    </row>
    <row r="1606" spans="27:49">
      <c r="AA1606" s="38"/>
      <c r="AB1606" s="38"/>
      <c r="AP1606" s="36"/>
      <c r="AQ1606" s="36"/>
      <c r="AR1606" s="36"/>
      <c r="AS1606" s="36"/>
      <c r="AT1606" s="36"/>
      <c r="AU1606" s="36"/>
      <c r="AV1606" s="36"/>
      <c r="AW1606" s="36"/>
    </row>
    <row r="1607" spans="27:49">
      <c r="AA1607" s="38"/>
      <c r="AB1607" s="38"/>
      <c r="AP1607" s="36"/>
      <c r="AQ1607" s="36"/>
      <c r="AR1607" s="36"/>
      <c r="AS1607" s="36"/>
      <c r="AT1607" s="36"/>
      <c r="AU1607" s="36"/>
      <c r="AV1607" s="36"/>
      <c r="AW1607" s="36"/>
    </row>
    <row r="1608" spans="27:49">
      <c r="AA1608" s="38"/>
      <c r="AB1608" s="38"/>
      <c r="AP1608" s="36"/>
      <c r="AQ1608" s="36"/>
      <c r="AR1608" s="36"/>
      <c r="AS1608" s="36"/>
      <c r="AT1608" s="36"/>
      <c r="AU1608" s="36"/>
      <c r="AV1608" s="36"/>
      <c r="AW1608" s="36"/>
    </row>
    <row r="1609" spans="27:49">
      <c r="AA1609" s="38"/>
      <c r="AB1609" s="38"/>
      <c r="AP1609" s="36"/>
      <c r="AQ1609" s="36"/>
      <c r="AR1609" s="36"/>
      <c r="AS1609" s="36"/>
      <c r="AT1609" s="36"/>
      <c r="AU1609" s="36"/>
      <c r="AV1609" s="36"/>
      <c r="AW1609" s="36"/>
    </row>
    <row r="1610" spans="27:49">
      <c r="AA1610" s="38"/>
      <c r="AB1610" s="38"/>
      <c r="AP1610" s="36"/>
      <c r="AQ1610" s="36"/>
      <c r="AR1610" s="36"/>
      <c r="AS1610" s="36"/>
      <c r="AT1610" s="36"/>
      <c r="AU1610" s="36"/>
      <c r="AV1610" s="36"/>
      <c r="AW1610" s="36"/>
    </row>
    <row r="1611" spans="27:49">
      <c r="AA1611" s="38"/>
      <c r="AB1611" s="38"/>
      <c r="AP1611" s="36"/>
      <c r="AQ1611" s="36"/>
      <c r="AR1611" s="36"/>
      <c r="AS1611" s="36"/>
      <c r="AT1611" s="36"/>
      <c r="AU1611" s="36"/>
      <c r="AV1611" s="36"/>
      <c r="AW1611" s="36"/>
    </row>
    <row r="1612" spans="27:49">
      <c r="AA1612" s="38"/>
      <c r="AB1612" s="38"/>
      <c r="AP1612" s="36"/>
      <c r="AQ1612" s="36"/>
      <c r="AR1612" s="36"/>
      <c r="AS1612" s="36"/>
      <c r="AT1612" s="36"/>
      <c r="AU1612" s="36"/>
      <c r="AV1612" s="36"/>
      <c r="AW1612" s="36"/>
    </row>
    <row r="1613" spans="27:49">
      <c r="AA1613" s="38"/>
      <c r="AB1613" s="38"/>
      <c r="AP1613" s="36"/>
      <c r="AQ1613" s="36"/>
      <c r="AR1613" s="36"/>
      <c r="AS1613" s="36"/>
      <c r="AT1613" s="36"/>
      <c r="AU1613" s="36"/>
      <c r="AV1613" s="36"/>
      <c r="AW1613" s="36"/>
    </row>
    <row r="1614" spans="27:49">
      <c r="AA1614" s="38"/>
      <c r="AB1614" s="38"/>
      <c r="AP1614" s="36"/>
      <c r="AQ1614" s="36"/>
      <c r="AR1614" s="36"/>
      <c r="AS1614" s="36"/>
      <c r="AT1614" s="36"/>
      <c r="AU1614" s="36"/>
      <c r="AV1614" s="36"/>
      <c r="AW1614" s="36"/>
    </row>
    <row r="1615" spans="27:49">
      <c r="AA1615" s="38"/>
      <c r="AB1615" s="38"/>
      <c r="AP1615" s="36"/>
      <c r="AQ1615" s="36"/>
      <c r="AR1615" s="36"/>
      <c r="AS1615" s="36"/>
      <c r="AT1615" s="36"/>
      <c r="AU1615" s="36"/>
      <c r="AV1615" s="36"/>
      <c r="AW1615" s="36"/>
    </row>
    <row r="1616" spans="27:49">
      <c r="AA1616" s="38"/>
      <c r="AB1616" s="38"/>
      <c r="AP1616" s="36"/>
      <c r="AQ1616" s="36"/>
      <c r="AR1616" s="36"/>
      <c r="AS1616" s="36"/>
      <c r="AT1616" s="36"/>
      <c r="AU1616" s="36"/>
      <c r="AV1616" s="36"/>
      <c r="AW1616" s="36"/>
    </row>
    <row r="1617" spans="27:49">
      <c r="AA1617" s="38"/>
      <c r="AB1617" s="38"/>
      <c r="AP1617" s="36"/>
      <c r="AQ1617" s="36"/>
      <c r="AR1617" s="36"/>
      <c r="AS1617" s="36"/>
      <c r="AT1617" s="36"/>
      <c r="AU1617" s="36"/>
      <c r="AV1617" s="36"/>
      <c r="AW1617" s="36"/>
    </row>
    <row r="1618" spans="27:49">
      <c r="AA1618" s="38"/>
      <c r="AB1618" s="38"/>
      <c r="AP1618" s="36"/>
      <c r="AQ1618" s="36"/>
      <c r="AR1618" s="36"/>
      <c r="AS1618" s="36"/>
      <c r="AT1618" s="36"/>
      <c r="AU1618" s="36"/>
      <c r="AV1618" s="36"/>
      <c r="AW1618" s="36"/>
    </row>
    <row r="1619" spans="27:49">
      <c r="AA1619" s="38"/>
      <c r="AB1619" s="38"/>
      <c r="AP1619" s="36"/>
      <c r="AQ1619" s="36"/>
      <c r="AR1619" s="36"/>
      <c r="AS1619" s="36"/>
      <c r="AT1619" s="36"/>
      <c r="AU1619" s="36"/>
      <c r="AV1619" s="36"/>
      <c r="AW1619" s="36"/>
    </row>
    <row r="1620" spans="27:49">
      <c r="AA1620" s="38"/>
      <c r="AB1620" s="38"/>
      <c r="AP1620" s="36"/>
      <c r="AQ1620" s="36"/>
      <c r="AR1620" s="36"/>
      <c r="AS1620" s="36"/>
      <c r="AT1620" s="36"/>
      <c r="AU1620" s="36"/>
      <c r="AV1620" s="36"/>
      <c r="AW1620" s="36"/>
    </row>
    <row r="1621" spans="27:49">
      <c r="AA1621" s="38"/>
      <c r="AB1621" s="38"/>
      <c r="AP1621" s="36"/>
      <c r="AQ1621" s="36"/>
      <c r="AR1621" s="36"/>
      <c r="AS1621" s="36"/>
      <c r="AT1621" s="36"/>
      <c r="AU1621" s="36"/>
      <c r="AV1621" s="36"/>
      <c r="AW1621" s="36"/>
    </row>
    <row r="1622" spans="27:49">
      <c r="AA1622" s="38"/>
      <c r="AB1622" s="38"/>
      <c r="AP1622" s="36"/>
      <c r="AQ1622" s="36"/>
      <c r="AR1622" s="36"/>
      <c r="AS1622" s="36"/>
      <c r="AT1622" s="36"/>
      <c r="AU1622" s="36"/>
      <c r="AV1622" s="36"/>
      <c r="AW1622" s="36"/>
    </row>
    <row r="1623" spans="27:49">
      <c r="AA1623" s="38"/>
      <c r="AB1623" s="38"/>
      <c r="AP1623" s="36"/>
      <c r="AQ1623" s="36"/>
      <c r="AR1623" s="36"/>
      <c r="AS1623" s="36"/>
      <c r="AT1623" s="36"/>
      <c r="AU1623" s="36"/>
      <c r="AV1623" s="36"/>
      <c r="AW1623" s="36"/>
    </row>
    <row r="1624" spans="27:49">
      <c r="AA1624" s="38"/>
      <c r="AB1624" s="38"/>
      <c r="AP1624" s="36"/>
      <c r="AQ1624" s="36"/>
      <c r="AR1624" s="36"/>
      <c r="AS1624" s="36"/>
      <c r="AT1624" s="36"/>
      <c r="AU1624" s="36"/>
      <c r="AV1624" s="36"/>
      <c r="AW1624" s="36"/>
    </row>
    <row r="1625" spans="27:49">
      <c r="AA1625" s="38"/>
      <c r="AB1625" s="38"/>
      <c r="AP1625" s="36"/>
      <c r="AQ1625" s="36"/>
      <c r="AR1625" s="36"/>
      <c r="AS1625" s="36"/>
      <c r="AT1625" s="36"/>
      <c r="AU1625" s="36"/>
      <c r="AV1625" s="36"/>
      <c r="AW1625" s="36"/>
    </row>
    <row r="1626" spans="27:49">
      <c r="AA1626" s="38"/>
      <c r="AB1626" s="38"/>
      <c r="AP1626" s="36"/>
      <c r="AQ1626" s="36"/>
      <c r="AR1626" s="36"/>
      <c r="AS1626" s="36"/>
      <c r="AT1626" s="36"/>
      <c r="AU1626" s="36"/>
      <c r="AV1626" s="36"/>
      <c r="AW1626" s="36"/>
    </row>
    <row r="1627" spans="27:49">
      <c r="AA1627" s="38"/>
      <c r="AB1627" s="38"/>
      <c r="AP1627" s="36"/>
      <c r="AQ1627" s="36"/>
      <c r="AR1627" s="36"/>
      <c r="AS1627" s="36"/>
      <c r="AT1627" s="36"/>
      <c r="AU1627" s="36"/>
      <c r="AV1627" s="36"/>
      <c r="AW1627" s="36"/>
    </row>
    <row r="1628" spans="27:49">
      <c r="AA1628" s="38"/>
      <c r="AB1628" s="38"/>
      <c r="AP1628" s="36"/>
      <c r="AQ1628" s="36"/>
      <c r="AR1628" s="36"/>
      <c r="AS1628" s="36"/>
      <c r="AT1628" s="36"/>
      <c r="AU1628" s="36"/>
      <c r="AV1628" s="36"/>
      <c r="AW1628" s="36"/>
    </row>
    <row r="1629" spans="27:49">
      <c r="AA1629" s="38"/>
      <c r="AB1629" s="38"/>
      <c r="AP1629" s="36"/>
      <c r="AQ1629" s="36"/>
      <c r="AR1629" s="36"/>
      <c r="AS1629" s="36"/>
      <c r="AT1629" s="36"/>
      <c r="AU1629" s="36"/>
      <c r="AV1629" s="36"/>
      <c r="AW1629" s="36"/>
    </row>
    <row r="1630" spans="27:49">
      <c r="AA1630" s="38"/>
      <c r="AB1630" s="38"/>
      <c r="AP1630" s="36"/>
      <c r="AQ1630" s="36"/>
      <c r="AR1630" s="36"/>
      <c r="AS1630" s="36"/>
      <c r="AT1630" s="36"/>
      <c r="AU1630" s="36"/>
      <c r="AV1630" s="36"/>
      <c r="AW1630" s="36"/>
    </row>
    <row r="1631" spans="27:49">
      <c r="AA1631" s="38"/>
      <c r="AB1631" s="38"/>
      <c r="AP1631" s="36"/>
      <c r="AQ1631" s="36"/>
      <c r="AR1631" s="36"/>
      <c r="AS1631" s="36"/>
      <c r="AT1631" s="36"/>
      <c r="AU1631" s="36"/>
      <c r="AV1631" s="36"/>
      <c r="AW1631" s="36"/>
    </row>
    <row r="1632" spans="27:49">
      <c r="AA1632" s="38"/>
      <c r="AB1632" s="38"/>
      <c r="AP1632" s="36"/>
      <c r="AQ1632" s="36"/>
      <c r="AR1632" s="36"/>
      <c r="AS1632" s="36"/>
      <c r="AT1632" s="36"/>
      <c r="AU1632" s="36"/>
      <c r="AV1632" s="36"/>
      <c r="AW1632" s="36"/>
    </row>
    <row r="1633" spans="27:49">
      <c r="AA1633" s="38"/>
      <c r="AB1633" s="38"/>
      <c r="AP1633" s="36"/>
      <c r="AQ1633" s="36"/>
      <c r="AR1633" s="36"/>
      <c r="AS1633" s="36"/>
      <c r="AT1633" s="36"/>
      <c r="AU1633" s="36"/>
      <c r="AV1633" s="36"/>
      <c r="AW1633" s="36"/>
    </row>
    <row r="1634" spans="27:49">
      <c r="AA1634" s="38"/>
      <c r="AB1634" s="38"/>
      <c r="AP1634" s="36"/>
      <c r="AQ1634" s="36"/>
      <c r="AR1634" s="36"/>
      <c r="AS1634" s="36"/>
      <c r="AT1634" s="36"/>
      <c r="AU1634" s="36"/>
      <c r="AV1634" s="36"/>
      <c r="AW1634" s="36"/>
    </row>
    <row r="1635" spans="27:49">
      <c r="AA1635" s="38"/>
      <c r="AB1635" s="38"/>
      <c r="AP1635" s="36"/>
      <c r="AQ1635" s="36"/>
      <c r="AR1635" s="36"/>
      <c r="AS1635" s="36"/>
      <c r="AT1635" s="36"/>
      <c r="AU1635" s="36"/>
      <c r="AV1635" s="36"/>
      <c r="AW1635" s="36"/>
    </row>
    <row r="1636" spans="27:49">
      <c r="AA1636" s="38"/>
      <c r="AB1636" s="38"/>
      <c r="AP1636" s="36"/>
      <c r="AQ1636" s="36"/>
      <c r="AR1636" s="36"/>
      <c r="AS1636" s="36"/>
      <c r="AT1636" s="36"/>
      <c r="AU1636" s="36"/>
      <c r="AV1636" s="36"/>
      <c r="AW1636" s="36"/>
    </row>
    <row r="1637" spans="27:49">
      <c r="AA1637" s="38"/>
      <c r="AB1637" s="38"/>
      <c r="AP1637" s="36"/>
      <c r="AQ1637" s="36"/>
      <c r="AR1637" s="36"/>
      <c r="AS1637" s="36"/>
      <c r="AT1637" s="36"/>
      <c r="AU1637" s="36"/>
      <c r="AV1637" s="36"/>
      <c r="AW1637" s="36"/>
    </row>
    <row r="1638" spans="27:49">
      <c r="AA1638" s="38"/>
      <c r="AB1638" s="38"/>
      <c r="AP1638" s="36"/>
      <c r="AQ1638" s="36"/>
      <c r="AR1638" s="36"/>
      <c r="AS1638" s="36"/>
      <c r="AT1638" s="36"/>
      <c r="AU1638" s="36"/>
      <c r="AV1638" s="36"/>
      <c r="AW1638" s="36"/>
    </row>
    <row r="1639" spans="27:49">
      <c r="AA1639" s="38"/>
      <c r="AB1639" s="38"/>
      <c r="AP1639" s="36"/>
      <c r="AQ1639" s="36"/>
      <c r="AR1639" s="36"/>
      <c r="AS1639" s="36"/>
      <c r="AT1639" s="36"/>
      <c r="AU1639" s="36"/>
      <c r="AV1639" s="36"/>
      <c r="AW1639" s="36"/>
    </row>
    <row r="1640" spans="27:49">
      <c r="AA1640" s="38"/>
      <c r="AB1640" s="38"/>
      <c r="AP1640" s="36"/>
      <c r="AQ1640" s="36"/>
      <c r="AR1640" s="36"/>
      <c r="AS1640" s="36"/>
      <c r="AT1640" s="36"/>
      <c r="AU1640" s="36"/>
      <c r="AV1640" s="36"/>
      <c r="AW1640" s="36"/>
    </row>
    <row r="1641" spans="27:49">
      <c r="AA1641" s="38"/>
      <c r="AB1641" s="38"/>
      <c r="AP1641" s="36"/>
      <c r="AQ1641" s="36"/>
      <c r="AR1641" s="36"/>
      <c r="AS1641" s="36"/>
      <c r="AT1641" s="36"/>
      <c r="AU1641" s="36"/>
      <c r="AV1641" s="36"/>
      <c r="AW1641" s="36"/>
    </row>
    <row r="1642" spans="27:49">
      <c r="AA1642" s="38"/>
      <c r="AB1642" s="38"/>
      <c r="AP1642" s="36"/>
      <c r="AQ1642" s="36"/>
      <c r="AR1642" s="36"/>
      <c r="AS1642" s="36"/>
      <c r="AT1642" s="36"/>
      <c r="AU1642" s="36"/>
      <c r="AV1642" s="36"/>
      <c r="AW1642" s="36"/>
    </row>
    <row r="1643" spans="27:49">
      <c r="AA1643" s="38"/>
      <c r="AB1643" s="38"/>
      <c r="AP1643" s="36"/>
      <c r="AQ1643" s="36"/>
      <c r="AR1643" s="36"/>
      <c r="AS1643" s="36"/>
      <c r="AT1643" s="36"/>
      <c r="AU1643" s="36"/>
      <c r="AV1643" s="36"/>
      <c r="AW1643" s="36"/>
    </row>
    <row r="1644" spans="27:49">
      <c r="AA1644" s="38"/>
      <c r="AB1644" s="38"/>
      <c r="AP1644" s="36"/>
      <c r="AQ1644" s="36"/>
      <c r="AR1644" s="36"/>
      <c r="AS1644" s="36"/>
      <c r="AT1644" s="36"/>
      <c r="AU1644" s="36"/>
      <c r="AV1644" s="36"/>
      <c r="AW1644" s="36"/>
    </row>
    <row r="1645" spans="27:49">
      <c r="AA1645" s="38"/>
      <c r="AB1645" s="38"/>
      <c r="AP1645" s="36"/>
      <c r="AQ1645" s="36"/>
      <c r="AR1645" s="36"/>
      <c r="AS1645" s="36"/>
      <c r="AT1645" s="36"/>
      <c r="AU1645" s="36"/>
      <c r="AV1645" s="36"/>
      <c r="AW1645" s="36"/>
    </row>
    <row r="1646" spans="27:49">
      <c r="AA1646" s="38"/>
      <c r="AB1646" s="38"/>
      <c r="AP1646" s="36"/>
      <c r="AQ1646" s="36"/>
      <c r="AR1646" s="36"/>
      <c r="AS1646" s="36"/>
      <c r="AT1646" s="36"/>
      <c r="AU1646" s="36"/>
      <c r="AV1646" s="36"/>
      <c r="AW1646" s="36"/>
    </row>
    <row r="1647" spans="27:49">
      <c r="AA1647" s="38"/>
      <c r="AB1647" s="38"/>
      <c r="AP1647" s="36"/>
      <c r="AQ1647" s="36"/>
      <c r="AR1647" s="36"/>
      <c r="AS1647" s="36"/>
      <c r="AT1647" s="36"/>
      <c r="AU1647" s="36"/>
      <c r="AV1647" s="36"/>
      <c r="AW1647" s="36"/>
    </row>
    <row r="1648" spans="27:49">
      <c r="AA1648" s="38"/>
      <c r="AB1648" s="38"/>
      <c r="AP1648" s="36"/>
      <c r="AQ1648" s="36"/>
      <c r="AR1648" s="36"/>
      <c r="AS1648" s="36"/>
      <c r="AT1648" s="36"/>
      <c r="AU1648" s="36"/>
      <c r="AV1648" s="36"/>
      <c r="AW1648" s="36"/>
    </row>
    <row r="1649" spans="27:49">
      <c r="AA1649" s="38"/>
      <c r="AB1649" s="38"/>
      <c r="AP1649" s="36"/>
      <c r="AQ1649" s="36"/>
      <c r="AR1649" s="36"/>
      <c r="AS1649" s="36"/>
      <c r="AT1649" s="36"/>
      <c r="AU1649" s="36"/>
      <c r="AV1649" s="36"/>
      <c r="AW1649" s="36"/>
    </row>
    <row r="1650" spans="27:49">
      <c r="AA1650" s="38"/>
      <c r="AB1650" s="38"/>
      <c r="AP1650" s="36"/>
      <c r="AQ1650" s="36"/>
      <c r="AR1650" s="36"/>
      <c r="AS1650" s="36"/>
      <c r="AT1650" s="36"/>
      <c r="AU1650" s="36"/>
      <c r="AV1650" s="36"/>
      <c r="AW1650" s="36"/>
    </row>
    <row r="1651" spans="27:49">
      <c r="AA1651" s="38"/>
      <c r="AB1651" s="38"/>
      <c r="AP1651" s="36"/>
      <c r="AQ1651" s="36"/>
      <c r="AR1651" s="36"/>
      <c r="AS1651" s="36"/>
      <c r="AT1651" s="36"/>
      <c r="AU1651" s="36"/>
      <c r="AV1651" s="36"/>
      <c r="AW1651" s="36"/>
    </row>
    <row r="1652" spans="27:49">
      <c r="AA1652" s="38"/>
      <c r="AB1652" s="38"/>
      <c r="AP1652" s="36"/>
      <c r="AQ1652" s="36"/>
      <c r="AR1652" s="36"/>
      <c r="AS1652" s="36"/>
      <c r="AT1652" s="36"/>
      <c r="AU1652" s="36"/>
      <c r="AV1652" s="36"/>
      <c r="AW1652" s="36"/>
    </row>
    <row r="1653" spans="27:49">
      <c r="AA1653" s="38"/>
      <c r="AB1653" s="38"/>
      <c r="AP1653" s="36"/>
      <c r="AQ1653" s="36"/>
      <c r="AR1653" s="36"/>
      <c r="AS1653" s="36"/>
      <c r="AT1653" s="36"/>
      <c r="AU1653" s="36"/>
      <c r="AV1653" s="36"/>
      <c r="AW1653" s="36"/>
    </row>
    <row r="1654" spans="27:49">
      <c r="AA1654" s="38"/>
      <c r="AB1654" s="38"/>
      <c r="AP1654" s="36"/>
      <c r="AQ1654" s="36"/>
      <c r="AR1654" s="36"/>
      <c r="AS1654" s="36"/>
      <c r="AT1654" s="36"/>
      <c r="AU1654" s="36"/>
      <c r="AV1654" s="36"/>
      <c r="AW1654" s="36"/>
    </row>
    <row r="1655" spans="27:49">
      <c r="AA1655" s="38"/>
      <c r="AB1655" s="38"/>
      <c r="AP1655" s="36"/>
      <c r="AQ1655" s="36"/>
      <c r="AR1655" s="36"/>
      <c r="AS1655" s="36"/>
      <c r="AT1655" s="36"/>
      <c r="AU1655" s="36"/>
      <c r="AV1655" s="36"/>
      <c r="AW1655" s="36"/>
    </row>
    <row r="1656" spans="27:49">
      <c r="AA1656" s="38"/>
      <c r="AB1656" s="38"/>
      <c r="AP1656" s="36"/>
      <c r="AQ1656" s="36"/>
      <c r="AR1656" s="36"/>
      <c r="AS1656" s="36"/>
      <c r="AT1656" s="36"/>
      <c r="AU1656" s="36"/>
      <c r="AV1656" s="36"/>
      <c r="AW1656" s="36"/>
    </row>
    <row r="1657" spans="27:49">
      <c r="AA1657" s="38"/>
      <c r="AB1657" s="38"/>
      <c r="AP1657" s="36"/>
      <c r="AQ1657" s="36"/>
      <c r="AR1657" s="36"/>
      <c r="AS1657" s="36"/>
      <c r="AT1657" s="36"/>
      <c r="AU1657" s="36"/>
      <c r="AV1657" s="36"/>
      <c r="AW1657" s="36"/>
    </row>
    <row r="1658" spans="27:49">
      <c r="AA1658" s="38"/>
      <c r="AB1658" s="38"/>
      <c r="AP1658" s="36"/>
      <c r="AQ1658" s="36"/>
      <c r="AR1658" s="36"/>
      <c r="AS1658" s="36"/>
      <c r="AT1658" s="36"/>
      <c r="AU1658" s="36"/>
      <c r="AV1658" s="36"/>
      <c r="AW1658" s="36"/>
    </row>
    <row r="1659" spans="27:49">
      <c r="AA1659" s="38"/>
      <c r="AB1659" s="38"/>
      <c r="AP1659" s="36"/>
      <c r="AQ1659" s="36"/>
      <c r="AR1659" s="36"/>
      <c r="AS1659" s="36"/>
      <c r="AT1659" s="36"/>
      <c r="AU1659" s="36"/>
      <c r="AV1659" s="36"/>
      <c r="AW1659" s="36"/>
    </row>
    <row r="1660" spans="27:49">
      <c r="AA1660" s="38"/>
      <c r="AB1660" s="38"/>
      <c r="AP1660" s="36"/>
      <c r="AQ1660" s="36"/>
      <c r="AR1660" s="36"/>
      <c r="AS1660" s="36"/>
      <c r="AT1660" s="36"/>
      <c r="AU1660" s="36"/>
      <c r="AV1660" s="36"/>
      <c r="AW1660" s="36"/>
    </row>
    <row r="1661" spans="27:49">
      <c r="AA1661" s="38"/>
      <c r="AB1661" s="38"/>
      <c r="AP1661" s="36"/>
      <c r="AQ1661" s="36"/>
      <c r="AR1661" s="36"/>
      <c r="AS1661" s="36"/>
      <c r="AT1661" s="36"/>
      <c r="AU1661" s="36"/>
      <c r="AV1661" s="36"/>
      <c r="AW1661" s="36"/>
    </row>
    <row r="1662" spans="27:49">
      <c r="AA1662" s="38"/>
      <c r="AB1662" s="38"/>
      <c r="AP1662" s="36"/>
      <c r="AQ1662" s="36"/>
      <c r="AR1662" s="36"/>
      <c r="AS1662" s="36"/>
      <c r="AT1662" s="36"/>
      <c r="AU1662" s="36"/>
      <c r="AV1662" s="36"/>
      <c r="AW1662" s="36"/>
    </row>
    <row r="1663" spans="27:49">
      <c r="AA1663" s="38"/>
      <c r="AB1663" s="38"/>
      <c r="AP1663" s="36"/>
      <c r="AQ1663" s="36"/>
      <c r="AR1663" s="36"/>
      <c r="AS1663" s="36"/>
      <c r="AT1663" s="36"/>
      <c r="AU1663" s="36"/>
      <c r="AV1663" s="36"/>
      <c r="AW1663" s="36"/>
    </row>
    <row r="1664" spans="27:49">
      <c r="AA1664" s="38"/>
      <c r="AB1664" s="38"/>
      <c r="AP1664" s="36"/>
      <c r="AQ1664" s="36"/>
      <c r="AR1664" s="36"/>
      <c r="AS1664" s="36"/>
      <c r="AT1664" s="36"/>
      <c r="AU1664" s="36"/>
      <c r="AV1664" s="36"/>
      <c r="AW1664" s="36"/>
    </row>
    <row r="1665" spans="27:49">
      <c r="AA1665" s="38"/>
      <c r="AB1665" s="38"/>
      <c r="AP1665" s="36"/>
      <c r="AQ1665" s="36"/>
      <c r="AR1665" s="36"/>
      <c r="AS1665" s="36"/>
      <c r="AT1665" s="36"/>
      <c r="AU1665" s="36"/>
      <c r="AV1665" s="36"/>
      <c r="AW1665" s="36"/>
    </row>
    <row r="1666" spans="27:49">
      <c r="AA1666" s="38"/>
      <c r="AB1666" s="38"/>
      <c r="AP1666" s="36"/>
      <c r="AQ1666" s="36"/>
      <c r="AR1666" s="36"/>
      <c r="AS1666" s="36"/>
      <c r="AT1666" s="36"/>
      <c r="AU1666" s="36"/>
      <c r="AV1666" s="36"/>
      <c r="AW1666" s="36"/>
    </row>
    <row r="1667" spans="27:49">
      <c r="AA1667" s="38"/>
      <c r="AB1667" s="38"/>
      <c r="AP1667" s="36"/>
      <c r="AQ1667" s="36"/>
      <c r="AR1667" s="36"/>
      <c r="AS1667" s="36"/>
      <c r="AT1667" s="36"/>
      <c r="AU1667" s="36"/>
      <c r="AV1667" s="36"/>
      <c r="AW1667" s="36"/>
    </row>
    <row r="1668" spans="27:49">
      <c r="AA1668" s="38"/>
      <c r="AB1668" s="38"/>
      <c r="AP1668" s="36"/>
      <c r="AQ1668" s="36"/>
      <c r="AR1668" s="36"/>
      <c r="AS1668" s="36"/>
      <c r="AT1668" s="36"/>
      <c r="AU1668" s="36"/>
      <c r="AV1668" s="36"/>
      <c r="AW1668" s="36"/>
    </row>
    <row r="1669" spans="27:49">
      <c r="AA1669" s="38"/>
      <c r="AB1669" s="38"/>
      <c r="AP1669" s="36"/>
      <c r="AQ1669" s="36"/>
      <c r="AR1669" s="36"/>
      <c r="AS1669" s="36"/>
      <c r="AT1669" s="36"/>
      <c r="AU1669" s="36"/>
      <c r="AV1669" s="36"/>
      <c r="AW1669" s="36"/>
    </row>
    <row r="1670" spans="27:49">
      <c r="AA1670" s="38"/>
      <c r="AB1670" s="38"/>
      <c r="AP1670" s="36"/>
      <c r="AQ1670" s="36"/>
      <c r="AR1670" s="36"/>
      <c r="AS1670" s="36"/>
      <c r="AT1670" s="36"/>
      <c r="AU1670" s="36"/>
      <c r="AV1670" s="36"/>
      <c r="AW1670" s="36"/>
    </row>
    <row r="1671" spans="27:49">
      <c r="AA1671" s="38"/>
      <c r="AB1671" s="38"/>
      <c r="AP1671" s="36"/>
      <c r="AQ1671" s="36"/>
      <c r="AR1671" s="36"/>
      <c r="AS1671" s="36"/>
      <c r="AT1671" s="36"/>
      <c r="AU1671" s="36"/>
      <c r="AV1671" s="36"/>
      <c r="AW1671" s="36"/>
    </row>
    <row r="1672" spans="27:49">
      <c r="AA1672" s="38"/>
      <c r="AB1672" s="38"/>
      <c r="AP1672" s="36"/>
      <c r="AQ1672" s="36"/>
      <c r="AR1672" s="36"/>
      <c r="AS1672" s="36"/>
      <c r="AT1672" s="36"/>
      <c r="AU1672" s="36"/>
      <c r="AV1672" s="36"/>
      <c r="AW1672" s="36"/>
    </row>
    <row r="1673" spans="27:49">
      <c r="AA1673" s="38"/>
      <c r="AB1673" s="38"/>
      <c r="AP1673" s="36"/>
      <c r="AQ1673" s="36"/>
      <c r="AR1673" s="36"/>
      <c r="AS1673" s="36"/>
      <c r="AT1673" s="36"/>
      <c r="AU1673" s="36"/>
      <c r="AV1673" s="36"/>
      <c r="AW1673" s="36"/>
    </row>
    <row r="1674" spans="27:49">
      <c r="AA1674" s="38"/>
      <c r="AB1674" s="38"/>
      <c r="AP1674" s="36"/>
      <c r="AQ1674" s="36"/>
      <c r="AR1674" s="36"/>
      <c r="AS1674" s="36"/>
      <c r="AT1674" s="36"/>
      <c r="AU1674" s="36"/>
      <c r="AV1674" s="36"/>
      <c r="AW1674" s="36"/>
    </row>
    <row r="1675" spans="27:49">
      <c r="AA1675" s="38"/>
      <c r="AB1675" s="38"/>
      <c r="AP1675" s="36"/>
      <c r="AQ1675" s="36"/>
      <c r="AR1675" s="36"/>
      <c r="AS1675" s="36"/>
      <c r="AT1675" s="36"/>
      <c r="AU1675" s="36"/>
      <c r="AV1675" s="36"/>
      <c r="AW1675" s="36"/>
    </row>
    <row r="1676" spans="27:49">
      <c r="AA1676" s="38"/>
      <c r="AB1676" s="38"/>
      <c r="AP1676" s="36"/>
      <c r="AQ1676" s="36"/>
      <c r="AR1676" s="36"/>
      <c r="AS1676" s="36"/>
      <c r="AT1676" s="36"/>
      <c r="AU1676" s="36"/>
      <c r="AV1676" s="36"/>
      <c r="AW1676" s="36"/>
    </row>
    <row r="1677" spans="27:49">
      <c r="AA1677" s="38"/>
      <c r="AB1677" s="38"/>
      <c r="AP1677" s="36"/>
      <c r="AQ1677" s="36"/>
      <c r="AR1677" s="36"/>
      <c r="AS1677" s="36"/>
      <c r="AT1677" s="36"/>
      <c r="AU1677" s="36"/>
      <c r="AV1677" s="36"/>
      <c r="AW1677" s="36"/>
    </row>
    <row r="1678" spans="27:49">
      <c r="AA1678" s="38"/>
      <c r="AB1678" s="38"/>
      <c r="AP1678" s="36"/>
      <c r="AQ1678" s="36"/>
      <c r="AR1678" s="36"/>
      <c r="AS1678" s="36"/>
      <c r="AT1678" s="36"/>
      <c r="AU1678" s="36"/>
      <c r="AV1678" s="36"/>
      <c r="AW1678" s="36"/>
    </row>
    <row r="1679" spans="27:49">
      <c r="AA1679" s="38"/>
      <c r="AB1679" s="38"/>
      <c r="AP1679" s="36"/>
      <c r="AQ1679" s="36"/>
      <c r="AR1679" s="36"/>
      <c r="AS1679" s="36"/>
      <c r="AT1679" s="36"/>
      <c r="AU1679" s="36"/>
      <c r="AV1679" s="36"/>
      <c r="AW1679" s="36"/>
    </row>
    <row r="1680" spans="27:49">
      <c r="AA1680" s="38"/>
      <c r="AB1680" s="38"/>
      <c r="AP1680" s="36"/>
      <c r="AQ1680" s="36"/>
      <c r="AR1680" s="36"/>
      <c r="AS1680" s="36"/>
      <c r="AT1680" s="36"/>
      <c r="AU1680" s="36"/>
      <c r="AV1680" s="36"/>
      <c r="AW1680" s="36"/>
    </row>
    <row r="1681" spans="27:49">
      <c r="AA1681" s="38"/>
      <c r="AB1681" s="38"/>
      <c r="AP1681" s="36"/>
      <c r="AQ1681" s="36"/>
      <c r="AR1681" s="36"/>
      <c r="AS1681" s="36"/>
      <c r="AT1681" s="36"/>
      <c r="AU1681" s="36"/>
      <c r="AV1681" s="36"/>
      <c r="AW1681" s="36"/>
    </row>
    <row r="1682" spans="27:49">
      <c r="AA1682" s="38"/>
      <c r="AB1682" s="38"/>
      <c r="AP1682" s="36"/>
      <c r="AQ1682" s="36"/>
      <c r="AR1682" s="36"/>
      <c r="AS1682" s="36"/>
      <c r="AT1682" s="36"/>
      <c r="AU1682" s="36"/>
      <c r="AV1682" s="36"/>
      <c r="AW1682" s="36"/>
    </row>
    <row r="1683" spans="27:49">
      <c r="AA1683" s="38"/>
      <c r="AB1683" s="38"/>
      <c r="AP1683" s="36"/>
      <c r="AQ1683" s="36"/>
      <c r="AR1683" s="36"/>
      <c r="AS1683" s="36"/>
      <c r="AT1683" s="36"/>
      <c r="AU1683" s="36"/>
      <c r="AV1683" s="36"/>
      <c r="AW1683" s="36"/>
    </row>
    <row r="1684" spans="27:49">
      <c r="AA1684" s="38"/>
      <c r="AB1684" s="38"/>
      <c r="AP1684" s="36"/>
      <c r="AQ1684" s="36"/>
      <c r="AR1684" s="36"/>
      <c r="AS1684" s="36"/>
      <c r="AT1684" s="36"/>
      <c r="AU1684" s="36"/>
      <c r="AV1684" s="36"/>
      <c r="AW1684" s="36"/>
    </row>
    <row r="1685" spans="27:49">
      <c r="AA1685" s="38"/>
      <c r="AB1685" s="38"/>
      <c r="AP1685" s="36"/>
      <c r="AQ1685" s="36"/>
      <c r="AR1685" s="36"/>
      <c r="AS1685" s="36"/>
      <c r="AT1685" s="36"/>
      <c r="AU1685" s="36"/>
      <c r="AV1685" s="36"/>
      <c r="AW1685" s="36"/>
    </row>
    <row r="1686" spans="27:49">
      <c r="AA1686" s="38"/>
      <c r="AB1686" s="38"/>
      <c r="AP1686" s="36"/>
      <c r="AQ1686" s="36"/>
      <c r="AR1686" s="36"/>
      <c r="AS1686" s="36"/>
      <c r="AT1686" s="36"/>
      <c r="AU1686" s="36"/>
      <c r="AV1686" s="36"/>
      <c r="AW1686" s="36"/>
    </row>
    <row r="1687" spans="27:49">
      <c r="AA1687" s="38"/>
      <c r="AB1687" s="38"/>
      <c r="AP1687" s="36"/>
      <c r="AQ1687" s="36"/>
      <c r="AR1687" s="36"/>
      <c r="AS1687" s="36"/>
      <c r="AT1687" s="36"/>
      <c r="AU1687" s="36"/>
      <c r="AV1687" s="36"/>
      <c r="AW1687" s="36"/>
    </row>
    <row r="1688" spans="27:49">
      <c r="AA1688" s="38"/>
      <c r="AB1688" s="38"/>
      <c r="AP1688" s="36"/>
      <c r="AQ1688" s="36"/>
      <c r="AR1688" s="36"/>
      <c r="AS1688" s="36"/>
      <c r="AT1688" s="36"/>
      <c r="AU1688" s="36"/>
      <c r="AV1688" s="36"/>
      <c r="AW1688" s="36"/>
    </row>
    <row r="1689" spans="27:49">
      <c r="AA1689" s="38"/>
      <c r="AB1689" s="38"/>
      <c r="AP1689" s="36"/>
      <c r="AQ1689" s="36"/>
      <c r="AR1689" s="36"/>
      <c r="AS1689" s="36"/>
      <c r="AT1689" s="36"/>
      <c r="AU1689" s="36"/>
      <c r="AV1689" s="36"/>
      <c r="AW1689" s="36"/>
    </row>
    <row r="1690" spans="27:49">
      <c r="AA1690" s="38"/>
      <c r="AB1690" s="38"/>
      <c r="AP1690" s="36"/>
      <c r="AQ1690" s="36"/>
      <c r="AR1690" s="36"/>
      <c r="AS1690" s="36"/>
      <c r="AT1690" s="36"/>
      <c r="AU1690" s="36"/>
      <c r="AV1690" s="36"/>
      <c r="AW1690" s="36"/>
    </row>
    <row r="1691" spans="27:49">
      <c r="AA1691" s="38"/>
      <c r="AB1691" s="38"/>
      <c r="AP1691" s="36"/>
      <c r="AQ1691" s="36"/>
      <c r="AR1691" s="36"/>
      <c r="AS1691" s="36"/>
      <c r="AT1691" s="36"/>
      <c r="AU1691" s="36"/>
      <c r="AV1691" s="36"/>
      <c r="AW1691" s="36"/>
    </row>
    <row r="1692" spans="27:49">
      <c r="AA1692" s="38"/>
      <c r="AB1692" s="38"/>
      <c r="AP1692" s="36"/>
      <c r="AQ1692" s="36"/>
      <c r="AR1692" s="36"/>
      <c r="AS1692" s="36"/>
      <c r="AT1692" s="36"/>
      <c r="AU1692" s="36"/>
      <c r="AV1692" s="36"/>
      <c r="AW1692" s="36"/>
    </row>
    <row r="1693" spans="27:49">
      <c r="AA1693" s="38"/>
      <c r="AB1693" s="38"/>
      <c r="AP1693" s="36"/>
      <c r="AQ1693" s="36"/>
      <c r="AR1693" s="36"/>
      <c r="AS1693" s="36"/>
      <c r="AT1693" s="36"/>
      <c r="AU1693" s="36"/>
      <c r="AV1693" s="36"/>
      <c r="AW1693" s="36"/>
    </row>
    <row r="1694" spans="27:49">
      <c r="AA1694" s="38"/>
      <c r="AB1694" s="38"/>
      <c r="AP1694" s="36"/>
      <c r="AQ1694" s="36"/>
      <c r="AR1694" s="36"/>
      <c r="AS1694" s="36"/>
      <c r="AT1694" s="36"/>
      <c r="AU1694" s="36"/>
      <c r="AV1694" s="36"/>
      <c r="AW1694" s="36"/>
    </row>
    <row r="1695" spans="27:49">
      <c r="AA1695" s="38"/>
      <c r="AB1695" s="38"/>
      <c r="AP1695" s="36"/>
      <c r="AQ1695" s="36"/>
      <c r="AR1695" s="36"/>
      <c r="AS1695" s="36"/>
      <c r="AT1695" s="36"/>
      <c r="AU1695" s="36"/>
      <c r="AV1695" s="36"/>
      <c r="AW1695" s="36"/>
    </row>
    <row r="1696" spans="27:49">
      <c r="AA1696" s="38"/>
      <c r="AB1696" s="38"/>
      <c r="AP1696" s="36"/>
      <c r="AQ1696" s="36"/>
      <c r="AR1696" s="36"/>
      <c r="AS1696" s="36"/>
      <c r="AT1696" s="36"/>
      <c r="AU1696" s="36"/>
      <c r="AV1696" s="36"/>
      <c r="AW1696" s="36"/>
    </row>
    <row r="1697" spans="27:49">
      <c r="AA1697" s="38"/>
      <c r="AB1697" s="38"/>
      <c r="AP1697" s="36"/>
      <c r="AQ1697" s="36"/>
      <c r="AR1697" s="36"/>
      <c r="AS1697" s="36"/>
      <c r="AT1697" s="36"/>
      <c r="AU1697" s="36"/>
      <c r="AV1697" s="36"/>
      <c r="AW1697" s="36"/>
    </row>
    <row r="1698" spans="27:49">
      <c r="AA1698" s="38"/>
      <c r="AB1698" s="38"/>
      <c r="AP1698" s="36"/>
      <c r="AQ1698" s="36"/>
      <c r="AR1698" s="36"/>
      <c r="AS1698" s="36"/>
      <c r="AT1698" s="36"/>
      <c r="AU1698" s="36"/>
      <c r="AV1698" s="36"/>
      <c r="AW1698" s="36"/>
    </row>
    <row r="1699" spans="27:49">
      <c r="AA1699" s="38"/>
      <c r="AB1699" s="38"/>
      <c r="AP1699" s="36"/>
      <c r="AQ1699" s="36"/>
      <c r="AR1699" s="36"/>
      <c r="AS1699" s="36"/>
      <c r="AT1699" s="36"/>
      <c r="AU1699" s="36"/>
      <c r="AV1699" s="36"/>
      <c r="AW1699" s="36"/>
    </row>
    <row r="1700" spans="27:49">
      <c r="AA1700" s="38"/>
      <c r="AB1700" s="38"/>
      <c r="AP1700" s="36"/>
      <c r="AQ1700" s="36"/>
      <c r="AR1700" s="36"/>
      <c r="AS1700" s="36"/>
      <c r="AT1700" s="36"/>
      <c r="AU1700" s="36"/>
      <c r="AV1700" s="36"/>
      <c r="AW1700" s="36"/>
    </row>
    <row r="1701" spans="27:49">
      <c r="AA1701" s="38"/>
      <c r="AB1701" s="38"/>
      <c r="AP1701" s="36"/>
      <c r="AQ1701" s="36"/>
      <c r="AR1701" s="36"/>
      <c r="AS1701" s="36"/>
      <c r="AT1701" s="36"/>
      <c r="AU1701" s="36"/>
      <c r="AV1701" s="36"/>
      <c r="AW1701" s="36"/>
    </row>
    <row r="1702" spans="27:49">
      <c r="AA1702" s="38"/>
      <c r="AB1702" s="38"/>
      <c r="AP1702" s="36"/>
      <c r="AQ1702" s="36"/>
      <c r="AR1702" s="36"/>
      <c r="AS1702" s="36"/>
      <c r="AT1702" s="36"/>
      <c r="AU1702" s="36"/>
      <c r="AV1702" s="36"/>
      <c r="AW1702" s="36"/>
    </row>
    <row r="1703" spans="27:49">
      <c r="AA1703" s="38"/>
      <c r="AB1703" s="38"/>
      <c r="AP1703" s="36"/>
      <c r="AQ1703" s="36"/>
      <c r="AR1703" s="36"/>
      <c r="AS1703" s="36"/>
      <c r="AT1703" s="36"/>
      <c r="AU1703" s="36"/>
      <c r="AV1703" s="36"/>
      <c r="AW1703" s="36"/>
    </row>
    <row r="1704" spans="27:49">
      <c r="AA1704" s="38"/>
      <c r="AB1704" s="38"/>
      <c r="AP1704" s="36"/>
      <c r="AQ1704" s="36"/>
      <c r="AR1704" s="36"/>
      <c r="AS1704" s="36"/>
      <c r="AT1704" s="36"/>
      <c r="AU1704" s="36"/>
      <c r="AV1704" s="36"/>
      <c r="AW1704" s="36"/>
    </row>
    <row r="1705" spans="27:49">
      <c r="AA1705" s="38"/>
      <c r="AB1705" s="38"/>
      <c r="AP1705" s="36"/>
      <c r="AQ1705" s="36"/>
      <c r="AR1705" s="36"/>
      <c r="AS1705" s="36"/>
      <c r="AT1705" s="36"/>
      <c r="AU1705" s="36"/>
      <c r="AV1705" s="36"/>
      <c r="AW1705" s="36"/>
    </row>
    <row r="1706" spans="27:49">
      <c r="AA1706" s="38"/>
      <c r="AB1706" s="38"/>
      <c r="AP1706" s="36"/>
      <c r="AQ1706" s="36"/>
      <c r="AR1706" s="36"/>
      <c r="AS1706" s="36"/>
      <c r="AT1706" s="36"/>
      <c r="AU1706" s="36"/>
      <c r="AV1706" s="36"/>
      <c r="AW1706" s="36"/>
    </row>
    <row r="1707" spans="27:49">
      <c r="AA1707" s="38"/>
      <c r="AB1707" s="38"/>
      <c r="AP1707" s="36"/>
      <c r="AQ1707" s="36"/>
      <c r="AR1707" s="36"/>
      <c r="AS1707" s="36"/>
      <c r="AT1707" s="36"/>
      <c r="AU1707" s="36"/>
      <c r="AV1707" s="36"/>
      <c r="AW1707" s="36"/>
    </row>
    <row r="1708" spans="27:49">
      <c r="AA1708" s="38"/>
      <c r="AB1708" s="38"/>
      <c r="AP1708" s="36"/>
      <c r="AQ1708" s="36"/>
      <c r="AR1708" s="36"/>
      <c r="AS1708" s="36"/>
      <c r="AT1708" s="36"/>
      <c r="AU1708" s="36"/>
      <c r="AV1708" s="36"/>
      <c r="AW1708" s="36"/>
    </row>
    <row r="1709" spans="27:49">
      <c r="AA1709" s="38"/>
      <c r="AB1709" s="38"/>
      <c r="AP1709" s="36"/>
      <c r="AQ1709" s="36"/>
      <c r="AR1709" s="36"/>
      <c r="AS1709" s="36"/>
      <c r="AT1709" s="36"/>
      <c r="AU1709" s="36"/>
      <c r="AV1709" s="36"/>
      <c r="AW1709" s="36"/>
    </row>
    <row r="1710" spans="27:49">
      <c r="AA1710" s="38"/>
      <c r="AB1710" s="38"/>
      <c r="AP1710" s="36"/>
      <c r="AQ1710" s="36"/>
      <c r="AR1710" s="36"/>
      <c r="AS1710" s="36"/>
      <c r="AT1710" s="36"/>
      <c r="AU1710" s="36"/>
      <c r="AV1710" s="36"/>
      <c r="AW1710" s="36"/>
    </row>
    <row r="1711" spans="27:49">
      <c r="AA1711" s="38"/>
      <c r="AB1711" s="38"/>
      <c r="AP1711" s="36"/>
      <c r="AQ1711" s="36"/>
      <c r="AR1711" s="36"/>
      <c r="AS1711" s="36"/>
      <c r="AT1711" s="36"/>
      <c r="AU1711" s="36"/>
      <c r="AV1711" s="36"/>
      <c r="AW1711" s="36"/>
    </row>
    <row r="1712" spans="27:49">
      <c r="AA1712" s="38"/>
      <c r="AB1712" s="38"/>
      <c r="AP1712" s="36"/>
      <c r="AQ1712" s="36"/>
      <c r="AR1712" s="36"/>
      <c r="AS1712" s="36"/>
      <c r="AT1712" s="36"/>
      <c r="AU1712" s="36"/>
      <c r="AV1712" s="36"/>
      <c r="AW1712" s="36"/>
    </row>
    <row r="1713" spans="27:49">
      <c r="AA1713" s="38"/>
      <c r="AB1713" s="38"/>
      <c r="AP1713" s="36"/>
      <c r="AQ1713" s="36"/>
      <c r="AR1713" s="36"/>
      <c r="AS1713" s="36"/>
      <c r="AT1713" s="36"/>
      <c r="AU1713" s="36"/>
      <c r="AV1713" s="36"/>
      <c r="AW1713" s="36"/>
    </row>
    <row r="1714" spans="27:49">
      <c r="AA1714" s="38"/>
      <c r="AB1714" s="38"/>
      <c r="AP1714" s="36"/>
      <c r="AQ1714" s="36"/>
      <c r="AR1714" s="36"/>
      <c r="AS1714" s="36"/>
      <c r="AT1714" s="36"/>
      <c r="AU1714" s="36"/>
      <c r="AV1714" s="36"/>
      <c r="AW1714" s="36"/>
    </row>
    <row r="1715" spans="27:49">
      <c r="AA1715" s="38"/>
      <c r="AB1715" s="38"/>
      <c r="AP1715" s="36"/>
      <c r="AQ1715" s="36"/>
      <c r="AR1715" s="36"/>
      <c r="AS1715" s="36"/>
      <c r="AT1715" s="36"/>
      <c r="AU1715" s="36"/>
      <c r="AV1715" s="36"/>
      <c r="AW1715" s="36"/>
    </row>
    <row r="1716" spans="27:49">
      <c r="AA1716" s="38"/>
      <c r="AB1716" s="38"/>
      <c r="AP1716" s="36"/>
      <c r="AQ1716" s="36"/>
      <c r="AR1716" s="36"/>
      <c r="AS1716" s="36"/>
      <c r="AT1716" s="36"/>
      <c r="AU1716" s="36"/>
      <c r="AV1716" s="36"/>
      <c r="AW1716" s="36"/>
    </row>
    <row r="1717" spans="27:49">
      <c r="AA1717" s="38"/>
      <c r="AB1717" s="38"/>
      <c r="AP1717" s="36"/>
      <c r="AQ1717" s="36"/>
      <c r="AR1717" s="36"/>
      <c r="AS1717" s="36"/>
      <c r="AT1717" s="36"/>
      <c r="AU1717" s="36"/>
      <c r="AV1717" s="36"/>
      <c r="AW1717" s="36"/>
    </row>
    <row r="1718" spans="27:49">
      <c r="AA1718" s="38"/>
      <c r="AB1718" s="38"/>
      <c r="AP1718" s="36"/>
      <c r="AQ1718" s="36"/>
      <c r="AR1718" s="36"/>
      <c r="AS1718" s="36"/>
      <c r="AT1718" s="36"/>
      <c r="AU1718" s="36"/>
      <c r="AV1718" s="36"/>
      <c r="AW1718" s="36"/>
    </row>
    <row r="1719" spans="27:49">
      <c r="AA1719" s="38"/>
      <c r="AB1719" s="38"/>
      <c r="AP1719" s="36"/>
      <c r="AQ1719" s="36"/>
      <c r="AR1719" s="36"/>
      <c r="AS1719" s="36"/>
      <c r="AT1719" s="36"/>
      <c r="AU1719" s="36"/>
      <c r="AV1719" s="36"/>
      <c r="AW1719" s="36"/>
    </row>
    <row r="1720" spans="27:49">
      <c r="AA1720" s="38"/>
      <c r="AB1720" s="38"/>
      <c r="AP1720" s="36"/>
      <c r="AQ1720" s="36"/>
      <c r="AR1720" s="36"/>
      <c r="AS1720" s="36"/>
      <c r="AT1720" s="36"/>
      <c r="AU1720" s="36"/>
      <c r="AV1720" s="36"/>
      <c r="AW1720" s="36"/>
    </row>
    <row r="1721" spans="27:49">
      <c r="AA1721" s="38"/>
      <c r="AB1721" s="38"/>
      <c r="AP1721" s="36"/>
      <c r="AQ1721" s="36"/>
      <c r="AR1721" s="36"/>
      <c r="AS1721" s="36"/>
      <c r="AT1721" s="36"/>
      <c r="AU1721" s="36"/>
      <c r="AV1721" s="36"/>
      <c r="AW1721" s="36"/>
    </row>
    <row r="1722" spans="27:49">
      <c r="AA1722" s="38"/>
      <c r="AB1722" s="38"/>
      <c r="AP1722" s="36"/>
      <c r="AQ1722" s="36"/>
      <c r="AR1722" s="36"/>
      <c r="AS1722" s="36"/>
      <c r="AT1722" s="36"/>
      <c r="AU1722" s="36"/>
      <c r="AV1722" s="36"/>
      <c r="AW1722" s="36"/>
    </row>
    <row r="1723" spans="27:49">
      <c r="AA1723" s="38"/>
      <c r="AB1723" s="38"/>
      <c r="AP1723" s="36"/>
      <c r="AQ1723" s="36"/>
      <c r="AR1723" s="36"/>
      <c r="AS1723" s="36"/>
      <c r="AT1723" s="36"/>
      <c r="AU1723" s="36"/>
      <c r="AV1723" s="36"/>
      <c r="AW1723" s="36"/>
    </row>
    <row r="1724" spans="27:49">
      <c r="AA1724" s="38"/>
      <c r="AB1724" s="38"/>
      <c r="AP1724" s="36"/>
      <c r="AQ1724" s="36"/>
      <c r="AR1724" s="36"/>
      <c r="AS1724" s="36"/>
      <c r="AT1724" s="36"/>
      <c r="AU1724" s="36"/>
      <c r="AV1724" s="36"/>
      <c r="AW1724" s="36"/>
    </row>
    <row r="1725" spans="27:49">
      <c r="AA1725" s="38"/>
      <c r="AB1725" s="38"/>
      <c r="AP1725" s="36"/>
      <c r="AQ1725" s="36"/>
      <c r="AR1725" s="36"/>
      <c r="AS1725" s="36"/>
      <c r="AT1725" s="36"/>
      <c r="AU1725" s="36"/>
      <c r="AV1725" s="36"/>
      <c r="AW1725" s="36"/>
    </row>
    <row r="1726" spans="27:49">
      <c r="AA1726" s="38"/>
      <c r="AB1726" s="38"/>
      <c r="AP1726" s="36"/>
      <c r="AQ1726" s="36"/>
      <c r="AR1726" s="36"/>
      <c r="AS1726" s="36"/>
      <c r="AT1726" s="36"/>
      <c r="AU1726" s="36"/>
      <c r="AV1726" s="36"/>
      <c r="AW1726" s="36"/>
    </row>
    <row r="1727" spans="27:49">
      <c r="AA1727" s="38"/>
      <c r="AB1727" s="38"/>
      <c r="AP1727" s="36"/>
      <c r="AQ1727" s="36"/>
      <c r="AR1727" s="36"/>
      <c r="AS1727" s="36"/>
      <c r="AT1727" s="36"/>
      <c r="AU1727" s="36"/>
      <c r="AV1727" s="36"/>
      <c r="AW1727" s="36"/>
    </row>
    <row r="1728" spans="27:49">
      <c r="AA1728" s="38"/>
      <c r="AB1728" s="38"/>
      <c r="AP1728" s="36"/>
      <c r="AQ1728" s="36"/>
      <c r="AR1728" s="36"/>
      <c r="AS1728" s="36"/>
      <c r="AT1728" s="36"/>
      <c r="AU1728" s="36"/>
      <c r="AV1728" s="36"/>
      <c r="AW1728" s="36"/>
    </row>
    <row r="1729" spans="27:49">
      <c r="AA1729" s="38"/>
      <c r="AB1729" s="38"/>
      <c r="AP1729" s="36"/>
      <c r="AQ1729" s="36"/>
      <c r="AR1729" s="36"/>
      <c r="AS1729" s="36"/>
      <c r="AT1729" s="36"/>
      <c r="AU1729" s="36"/>
      <c r="AV1729" s="36"/>
      <c r="AW1729" s="36"/>
    </row>
    <row r="1730" spans="27:49">
      <c r="AA1730" s="38"/>
      <c r="AB1730" s="38"/>
      <c r="AP1730" s="36"/>
      <c r="AQ1730" s="36"/>
      <c r="AR1730" s="36"/>
      <c r="AS1730" s="36"/>
      <c r="AT1730" s="36"/>
      <c r="AU1730" s="36"/>
      <c r="AV1730" s="36"/>
      <c r="AW1730" s="36"/>
    </row>
    <row r="1731" spans="27:49">
      <c r="AA1731" s="38"/>
      <c r="AB1731" s="38"/>
      <c r="AP1731" s="36"/>
      <c r="AQ1731" s="36"/>
      <c r="AR1731" s="36"/>
      <c r="AS1731" s="36"/>
      <c r="AT1731" s="36"/>
      <c r="AU1731" s="36"/>
      <c r="AV1731" s="36"/>
      <c r="AW1731" s="36"/>
    </row>
    <row r="1732" spans="27:49">
      <c r="AA1732" s="38"/>
      <c r="AB1732" s="38"/>
      <c r="AP1732" s="36"/>
      <c r="AQ1732" s="36"/>
      <c r="AR1732" s="36"/>
      <c r="AS1732" s="36"/>
      <c r="AT1732" s="36"/>
      <c r="AU1732" s="36"/>
      <c r="AV1732" s="36"/>
      <c r="AW1732" s="36"/>
    </row>
    <row r="1733" spans="27:49">
      <c r="AA1733" s="38"/>
      <c r="AB1733" s="38"/>
      <c r="AP1733" s="36"/>
      <c r="AQ1733" s="36"/>
      <c r="AR1733" s="36"/>
      <c r="AS1733" s="36"/>
      <c r="AT1733" s="36"/>
      <c r="AU1733" s="36"/>
      <c r="AV1733" s="36"/>
      <c r="AW1733" s="36"/>
    </row>
    <row r="1734" spans="27:49">
      <c r="AA1734" s="38"/>
      <c r="AB1734" s="38"/>
      <c r="AP1734" s="36"/>
      <c r="AQ1734" s="36"/>
      <c r="AR1734" s="36"/>
      <c r="AS1734" s="36"/>
      <c r="AT1734" s="36"/>
      <c r="AU1734" s="36"/>
      <c r="AV1734" s="36"/>
      <c r="AW1734" s="36"/>
    </row>
    <row r="1735" spans="27:49">
      <c r="AA1735" s="38"/>
      <c r="AB1735" s="38"/>
      <c r="AP1735" s="36"/>
      <c r="AQ1735" s="36"/>
      <c r="AR1735" s="36"/>
      <c r="AS1735" s="36"/>
      <c r="AT1735" s="36"/>
      <c r="AU1735" s="36"/>
      <c r="AV1735" s="36"/>
      <c r="AW1735" s="36"/>
    </row>
    <row r="1736" spans="27:49">
      <c r="AA1736" s="38"/>
      <c r="AB1736" s="38"/>
      <c r="AP1736" s="36"/>
      <c r="AQ1736" s="36"/>
      <c r="AR1736" s="36"/>
      <c r="AS1736" s="36"/>
      <c r="AT1736" s="36"/>
      <c r="AU1736" s="36"/>
      <c r="AV1736" s="36"/>
      <c r="AW1736" s="36"/>
    </row>
    <row r="1737" spans="27:49">
      <c r="AA1737" s="38"/>
      <c r="AB1737" s="38"/>
      <c r="AP1737" s="36"/>
      <c r="AQ1737" s="36"/>
      <c r="AR1737" s="36"/>
      <c r="AS1737" s="36"/>
      <c r="AT1737" s="36"/>
      <c r="AU1737" s="36"/>
      <c r="AV1737" s="36"/>
      <c r="AW1737" s="36"/>
    </row>
    <row r="1738" spans="27:49">
      <c r="AA1738" s="38"/>
      <c r="AB1738" s="38"/>
      <c r="AP1738" s="36"/>
      <c r="AQ1738" s="36"/>
      <c r="AR1738" s="36"/>
      <c r="AS1738" s="36"/>
      <c r="AT1738" s="36"/>
      <c r="AU1738" s="36"/>
      <c r="AV1738" s="36"/>
      <c r="AW1738" s="36"/>
    </row>
    <row r="1739" spans="27:49">
      <c r="AA1739" s="38"/>
      <c r="AB1739" s="38"/>
      <c r="AP1739" s="36"/>
      <c r="AQ1739" s="36"/>
      <c r="AR1739" s="36"/>
      <c r="AS1739" s="36"/>
      <c r="AT1739" s="36"/>
      <c r="AU1739" s="36"/>
      <c r="AV1739" s="36"/>
      <c r="AW1739" s="36"/>
    </row>
    <row r="1740" spans="27:49">
      <c r="AA1740" s="38"/>
      <c r="AB1740" s="38"/>
      <c r="AP1740" s="36"/>
      <c r="AQ1740" s="36"/>
      <c r="AR1740" s="36"/>
      <c r="AS1740" s="36"/>
      <c r="AT1740" s="36"/>
      <c r="AU1740" s="36"/>
      <c r="AV1740" s="36"/>
      <c r="AW1740" s="36"/>
    </row>
    <row r="1741" spans="27:49">
      <c r="AA1741" s="38"/>
      <c r="AB1741" s="38"/>
      <c r="AP1741" s="36"/>
      <c r="AQ1741" s="36"/>
      <c r="AR1741" s="36"/>
      <c r="AS1741" s="36"/>
      <c r="AT1741" s="36"/>
      <c r="AU1741" s="36"/>
      <c r="AV1741" s="36"/>
      <c r="AW1741" s="36"/>
    </row>
    <row r="1742" spans="27:49">
      <c r="AA1742" s="38"/>
      <c r="AB1742" s="38"/>
      <c r="AP1742" s="36"/>
      <c r="AQ1742" s="36"/>
      <c r="AR1742" s="36"/>
      <c r="AS1742" s="36"/>
      <c r="AT1742" s="36"/>
      <c r="AU1742" s="36"/>
      <c r="AV1742" s="36"/>
      <c r="AW1742" s="36"/>
    </row>
    <row r="1743" spans="27:49">
      <c r="AA1743" s="38"/>
      <c r="AB1743" s="38"/>
      <c r="AP1743" s="36"/>
      <c r="AQ1743" s="36"/>
      <c r="AR1743" s="36"/>
      <c r="AS1743" s="36"/>
      <c r="AT1743" s="36"/>
      <c r="AU1743" s="36"/>
      <c r="AV1743" s="36"/>
      <c r="AW1743" s="36"/>
    </row>
    <row r="1744" spans="27:49">
      <c r="AA1744" s="38"/>
      <c r="AB1744" s="38"/>
      <c r="AP1744" s="36"/>
      <c r="AQ1744" s="36"/>
      <c r="AR1744" s="36"/>
      <c r="AS1744" s="36"/>
      <c r="AT1744" s="36"/>
      <c r="AU1744" s="36"/>
      <c r="AV1744" s="36"/>
      <c r="AW1744" s="36"/>
    </row>
    <row r="1745" spans="27:49">
      <c r="AA1745" s="38"/>
      <c r="AB1745" s="38"/>
      <c r="AP1745" s="36"/>
      <c r="AQ1745" s="36"/>
      <c r="AR1745" s="36"/>
      <c r="AS1745" s="36"/>
      <c r="AT1745" s="36"/>
      <c r="AU1745" s="36"/>
      <c r="AV1745" s="36"/>
      <c r="AW1745" s="36"/>
    </row>
    <row r="1746" spans="27:49">
      <c r="AA1746" s="38"/>
      <c r="AB1746" s="38"/>
      <c r="AP1746" s="36"/>
      <c r="AQ1746" s="36"/>
      <c r="AR1746" s="36"/>
      <c r="AS1746" s="36"/>
      <c r="AT1746" s="36"/>
      <c r="AU1746" s="36"/>
      <c r="AV1746" s="36"/>
      <c r="AW1746" s="36"/>
    </row>
    <row r="1747" spans="27:49">
      <c r="AA1747" s="38"/>
      <c r="AB1747" s="38"/>
      <c r="AP1747" s="36"/>
      <c r="AQ1747" s="36"/>
      <c r="AR1747" s="36"/>
      <c r="AS1747" s="36"/>
      <c r="AT1747" s="36"/>
      <c r="AU1747" s="36"/>
      <c r="AV1747" s="36"/>
      <c r="AW1747" s="36"/>
    </row>
    <row r="1748" spans="27:49">
      <c r="AA1748" s="38"/>
      <c r="AB1748" s="38"/>
      <c r="AP1748" s="36"/>
      <c r="AQ1748" s="36"/>
      <c r="AR1748" s="36"/>
      <c r="AS1748" s="36"/>
      <c r="AT1748" s="36"/>
      <c r="AU1748" s="36"/>
      <c r="AV1748" s="36"/>
      <c r="AW1748" s="36"/>
    </row>
    <row r="1749" spans="27:49">
      <c r="AA1749" s="38"/>
      <c r="AB1749" s="38"/>
      <c r="AP1749" s="36"/>
      <c r="AQ1749" s="36"/>
      <c r="AR1749" s="36"/>
      <c r="AS1749" s="36"/>
      <c r="AT1749" s="36"/>
      <c r="AU1749" s="36"/>
      <c r="AV1749" s="36"/>
      <c r="AW1749" s="36"/>
    </row>
    <row r="1750" spans="27:49">
      <c r="AA1750" s="38"/>
      <c r="AB1750" s="38"/>
      <c r="AP1750" s="36"/>
      <c r="AQ1750" s="36"/>
      <c r="AR1750" s="36"/>
      <c r="AS1750" s="36"/>
      <c r="AT1750" s="36"/>
      <c r="AU1750" s="36"/>
      <c r="AV1750" s="36"/>
      <c r="AW1750" s="36"/>
    </row>
    <row r="1751" spans="27:49">
      <c r="AA1751" s="38"/>
      <c r="AB1751" s="38"/>
      <c r="AP1751" s="36"/>
      <c r="AQ1751" s="36"/>
      <c r="AR1751" s="36"/>
      <c r="AS1751" s="36"/>
      <c r="AT1751" s="36"/>
      <c r="AU1751" s="36"/>
      <c r="AV1751" s="36"/>
      <c r="AW1751" s="36"/>
    </row>
    <row r="1752" spans="27:49">
      <c r="AA1752" s="38"/>
      <c r="AB1752" s="38"/>
      <c r="AP1752" s="36"/>
      <c r="AQ1752" s="36"/>
      <c r="AR1752" s="36"/>
      <c r="AS1752" s="36"/>
      <c r="AT1752" s="36"/>
      <c r="AU1752" s="36"/>
      <c r="AV1752" s="36"/>
      <c r="AW1752" s="36"/>
    </row>
    <row r="1753" spans="27:49">
      <c r="AA1753" s="38"/>
      <c r="AB1753" s="38"/>
      <c r="AP1753" s="36"/>
      <c r="AQ1753" s="36"/>
      <c r="AR1753" s="36"/>
      <c r="AS1753" s="36"/>
      <c r="AT1753" s="36"/>
      <c r="AU1753" s="36"/>
      <c r="AV1753" s="36"/>
      <c r="AW1753" s="36"/>
    </row>
    <row r="1754" spans="27:49">
      <c r="AA1754" s="38"/>
      <c r="AB1754" s="38"/>
      <c r="AP1754" s="36"/>
      <c r="AQ1754" s="36"/>
      <c r="AR1754" s="36"/>
      <c r="AS1754" s="36"/>
      <c r="AT1754" s="36"/>
      <c r="AU1754" s="36"/>
      <c r="AV1754" s="36"/>
      <c r="AW1754" s="36"/>
    </row>
    <row r="1755" spans="27:49">
      <c r="AA1755" s="38"/>
      <c r="AB1755" s="38"/>
      <c r="AP1755" s="36"/>
      <c r="AQ1755" s="36"/>
      <c r="AR1755" s="36"/>
      <c r="AS1755" s="36"/>
      <c r="AT1755" s="36"/>
      <c r="AU1755" s="36"/>
      <c r="AV1755" s="36"/>
      <c r="AW1755" s="36"/>
    </row>
    <row r="1756" spans="27:49">
      <c r="AA1756" s="38"/>
      <c r="AB1756" s="38"/>
      <c r="AP1756" s="36"/>
      <c r="AQ1756" s="36"/>
      <c r="AR1756" s="36"/>
      <c r="AS1756" s="36"/>
      <c r="AT1756" s="36"/>
      <c r="AU1756" s="36"/>
      <c r="AV1756" s="36"/>
      <c r="AW1756" s="36"/>
    </row>
    <row r="1757" spans="27:49">
      <c r="AA1757" s="38"/>
      <c r="AB1757" s="38"/>
      <c r="AP1757" s="36"/>
      <c r="AQ1757" s="36"/>
      <c r="AR1757" s="36"/>
      <c r="AS1757" s="36"/>
      <c r="AT1757" s="36"/>
      <c r="AU1757" s="36"/>
      <c r="AV1757" s="36"/>
      <c r="AW1757" s="36"/>
    </row>
    <row r="1758" spans="27:49">
      <c r="AA1758" s="38"/>
      <c r="AB1758" s="38"/>
      <c r="AP1758" s="36"/>
      <c r="AQ1758" s="36"/>
      <c r="AR1758" s="36"/>
      <c r="AS1758" s="36"/>
      <c r="AT1758" s="36"/>
      <c r="AU1758" s="36"/>
      <c r="AV1758" s="36"/>
      <c r="AW1758" s="36"/>
    </row>
    <row r="1759" spans="27:49">
      <c r="AA1759" s="38"/>
      <c r="AB1759" s="38"/>
      <c r="AP1759" s="36"/>
      <c r="AQ1759" s="36"/>
      <c r="AR1759" s="36"/>
      <c r="AS1759" s="36"/>
      <c r="AT1759" s="36"/>
      <c r="AU1759" s="36"/>
      <c r="AV1759" s="36"/>
      <c r="AW1759" s="36"/>
    </row>
    <row r="1760" spans="27:49">
      <c r="AA1760" s="38"/>
      <c r="AB1760" s="38"/>
      <c r="AP1760" s="36"/>
      <c r="AQ1760" s="36"/>
      <c r="AR1760" s="36"/>
      <c r="AS1760" s="36"/>
      <c r="AT1760" s="36"/>
      <c r="AU1760" s="36"/>
      <c r="AV1760" s="36"/>
      <c r="AW1760" s="36"/>
    </row>
    <row r="1761" spans="27:49">
      <c r="AA1761" s="38"/>
      <c r="AB1761" s="38"/>
      <c r="AP1761" s="36"/>
      <c r="AQ1761" s="36"/>
      <c r="AR1761" s="36"/>
      <c r="AS1761" s="36"/>
      <c r="AT1761" s="36"/>
      <c r="AU1761" s="36"/>
      <c r="AV1761" s="36"/>
      <c r="AW1761" s="36"/>
    </row>
    <row r="1762" spans="27:49">
      <c r="AA1762" s="38"/>
      <c r="AB1762" s="38"/>
      <c r="AP1762" s="36"/>
      <c r="AQ1762" s="36"/>
      <c r="AR1762" s="36"/>
      <c r="AS1762" s="36"/>
      <c r="AT1762" s="36"/>
      <c r="AU1762" s="36"/>
      <c r="AV1762" s="36"/>
      <c r="AW1762" s="36"/>
    </row>
    <row r="1763" spans="27:49">
      <c r="AA1763" s="38"/>
      <c r="AB1763" s="38"/>
      <c r="AP1763" s="36"/>
      <c r="AQ1763" s="36"/>
      <c r="AR1763" s="36"/>
      <c r="AS1763" s="36"/>
      <c r="AT1763" s="36"/>
      <c r="AU1763" s="36"/>
      <c r="AV1763" s="36"/>
      <c r="AW1763" s="36"/>
    </row>
    <row r="1764" spans="27:49">
      <c r="AA1764" s="38"/>
      <c r="AB1764" s="38"/>
      <c r="AP1764" s="36"/>
      <c r="AQ1764" s="36"/>
      <c r="AR1764" s="36"/>
      <c r="AS1764" s="36"/>
      <c r="AT1764" s="36"/>
      <c r="AU1764" s="36"/>
      <c r="AV1764" s="36"/>
      <c r="AW1764" s="36"/>
    </row>
    <row r="1765" spans="27:49">
      <c r="AA1765" s="38"/>
      <c r="AB1765" s="38"/>
      <c r="AP1765" s="36"/>
      <c r="AQ1765" s="36"/>
      <c r="AR1765" s="36"/>
      <c r="AS1765" s="36"/>
      <c r="AT1765" s="36"/>
      <c r="AU1765" s="36"/>
      <c r="AV1765" s="36"/>
      <c r="AW1765" s="36"/>
    </row>
    <row r="1766" spans="27:49">
      <c r="AA1766" s="38"/>
      <c r="AB1766" s="38"/>
      <c r="AP1766" s="36"/>
      <c r="AQ1766" s="36"/>
      <c r="AR1766" s="36"/>
      <c r="AS1766" s="36"/>
      <c r="AT1766" s="36"/>
      <c r="AU1766" s="36"/>
      <c r="AV1766" s="36"/>
      <c r="AW1766" s="36"/>
    </row>
    <row r="1767" spans="27:49">
      <c r="AA1767" s="38"/>
      <c r="AB1767" s="38"/>
      <c r="AP1767" s="36"/>
      <c r="AQ1767" s="36"/>
      <c r="AR1767" s="36"/>
      <c r="AS1767" s="36"/>
      <c r="AT1767" s="36"/>
      <c r="AU1767" s="36"/>
      <c r="AV1767" s="36"/>
      <c r="AW1767" s="36"/>
    </row>
    <row r="1768" spans="27:49">
      <c r="AA1768" s="38"/>
      <c r="AB1768" s="38"/>
      <c r="AP1768" s="36"/>
      <c r="AQ1768" s="36"/>
      <c r="AR1768" s="36"/>
      <c r="AS1768" s="36"/>
      <c r="AT1768" s="36"/>
      <c r="AU1768" s="36"/>
      <c r="AV1768" s="36"/>
      <c r="AW1768" s="36"/>
    </row>
    <row r="1769" spans="27:49">
      <c r="AA1769" s="38"/>
      <c r="AB1769" s="38"/>
      <c r="AP1769" s="36"/>
      <c r="AQ1769" s="36"/>
      <c r="AR1769" s="36"/>
      <c r="AS1769" s="36"/>
      <c r="AT1769" s="36"/>
      <c r="AU1769" s="36"/>
      <c r="AV1769" s="36"/>
      <c r="AW1769" s="36"/>
    </row>
    <row r="1770" spans="27:49">
      <c r="AA1770" s="38"/>
      <c r="AB1770" s="38"/>
      <c r="AP1770" s="36"/>
      <c r="AQ1770" s="36"/>
      <c r="AR1770" s="36"/>
      <c r="AS1770" s="36"/>
      <c r="AT1770" s="36"/>
      <c r="AU1770" s="36"/>
      <c r="AV1770" s="36"/>
      <c r="AW1770" s="36"/>
    </row>
    <row r="1771" spans="27:49">
      <c r="AA1771" s="38"/>
      <c r="AB1771" s="38"/>
      <c r="AP1771" s="36"/>
      <c r="AQ1771" s="36"/>
      <c r="AR1771" s="36"/>
      <c r="AS1771" s="36"/>
      <c r="AT1771" s="36"/>
      <c r="AU1771" s="36"/>
      <c r="AV1771" s="36"/>
      <c r="AW1771" s="36"/>
    </row>
    <row r="1772" spans="27:49">
      <c r="AA1772" s="38"/>
      <c r="AB1772" s="38"/>
      <c r="AP1772" s="36"/>
      <c r="AQ1772" s="36"/>
      <c r="AR1772" s="36"/>
      <c r="AS1772" s="36"/>
      <c r="AT1772" s="36"/>
      <c r="AU1772" s="36"/>
      <c r="AV1772" s="36"/>
      <c r="AW1772" s="36"/>
    </row>
    <row r="1773" spans="27:49">
      <c r="AA1773" s="38"/>
      <c r="AB1773" s="38"/>
      <c r="AP1773" s="36"/>
      <c r="AQ1773" s="36"/>
      <c r="AR1773" s="36"/>
      <c r="AS1773" s="36"/>
      <c r="AT1773" s="36"/>
      <c r="AU1773" s="36"/>
      <c r="AV1773" s="36"/>
      <c r="AW1773" s="36"/>
    </row>
    <row r="1774" spans="27:49">
      <c r="AA1774" s="38"/>
      <c r="AB1774" s="38"/>
      <c r="AP1774" s="36"/>
      <c r="AQ1774" s="36"/>
      <c r="AR1774" s="36"/>
      <c r="AS1774" s="36"/>
      <c r="AT1774" s="36"/>
      <c r="AU1774" s="36"/>
      <c r="AV1774" s="36"/>
      <c r="AW1774" s="36"/>
    </row>
    <row r="1775" spans="27:49">
      <c r="AA1775" s="38"/>
      <c r="AB1775" s="38"/>
      <c r="AP1775" s="36"/>
      <c r="AQ1775" s="36"/>
      <c r="AR1775" s="36"/>
      <c r="AS1775" s="36"/>
      <c r="AT1775" s="36"/>
      <c r="AU1775" s="36"/>
      <c r="AV1775" s="36"/>
      <c r="AW1775" s="36"/>
    </row>
    <row r="1776" spans="27:49">
      <c r="AA1776" s="38"/>
      <c r="AB1776" s="38"/>
      <c r="AP1776" s="36"/>
      <c r="AQ1776" s="36"/>
      <c r="AR1776" s="36"/>
      <c r="AS1776" s="36"/>
      <c r="AT1776" s="36"/>
      <c r="AU1776" s="36"/>
      <c r="AV1776" s="36"/>
      <c r="AW1776" s="36"/>
    </row>
    <row r="1777" spans="27:49">
      <c r="AA1777" s="38"/>
      <c r="AB1777" s="38"/>
      <c r="AP1777" s="36"/>
      <c r="AQ1777" s="36"/>
      <c r="AR1777" s="36"/>
      <c r="AS1777" s="36"/>
      <c r="AT1777" s="36"/>
      <c r="AU1777" s="36"/>
      <c r="AV1777" s="36"/>
      <c r="AW1777" s="36"/>
    </row>
    <row r="1778" spans="27:49">
      <c r="AA1778" s="38"/>
      <c r="AB1778" s="38"/>
      <c r="AP1778" s="36"/>
      <c r="AQ1778" s="36"/>
      <c r="AR1778" s="36"/>
      <c r="AS1778" s="36"/>
      <c r="AT1778" s="36"/>
      <c r="AU1778" s="36"/>
      <c r="AV1778" s="36"/>
      <c r="AW1778" s="36"/>
    </row>
    <row r="1779" spans="27:49">
      <c r="AA1779" s="38"/>
      <c r="AB1779" s="38"/>
      <c r="AP1779" s="36"/>
      <c r="AQ1779" s="36"/>
      <c r="AR1779" s="36"/>
      <c r="AS1779" s="36"/>
      <c r="AT1779" s="36"/>
      <c r="AU1779" s="36"/>
      <c r="AV1779" s="36"/>
      <c r="AW1779" s="36"/>
    </row>
    <row r="1780" spans="27:49">
      <c r="AA1780" s="38"/>
      <c r="AB1780" s="38"/>
      <c r="AP1780" s="36"/>
      <c r="AQ1780" s="36"/>
      <c r="AR1780" s="36"/>
      <c r="AS1780" s="36"/>
      <c r="AT1780" s="36"/>
      <c r="AU1780" s="36"/>
      <c r="AV1780" s="36"/>
      <c r="AW1780" s="36"/>
    </row>
    <row r="1781" spans="27:49">
      <c r="AA1781" s="38"/>
      <c r="AB1781" s="38"/>
      <c r="AP1781" s="36"/>
      <c r="AQ1781" s="36"/>
      <c r="AR1781" s="36"/>
      <c r="AS1781" s="36"/>
      <c r="AT1781" s="36"/>
      <c r="AU1781" s="36"/>
      <c r="AV1781" s="36"/>
      <c r="AW1781" s="36"/>
    </row>
    <row r="1782" spans="27:49">
      <c r="AA1782" s="38"/>
      <c r="AB1782" s="38"/>
      <c r="AP1782" s="36"/>
      <c r="AQ1782" s="36"/>
      <c r="AR1782" s="36"/>
      <c r="AS1782" s="36"/>
      <c r="AT1782" s="36"/>
      <c r="AU1782" s="36"/>
      <c r="AV1782" s="36"/>
      <c r="AW1782" s="36"/>
    </row>
    <row r="1783" spans="27:49">
      <c r="AA1783" s="38"/>
      <c r="AB1783" s="38"/>
      <c r="AP1783" s="36"/>
      <c r="AQ1783" s="36"/>
      <c r="AR1783" s="36"/>
      <c r="AS1783" s="36"/>
      <c r="AT1783" s="36"/>
      <c r="AU1783" s="36"/>
      <c r="AV1783" s="36"/>
      <c r="AW1783" s="36"/>
    </row>
    <row r="1784" spans="27:49">
      <c r="AA1784" s="38"/>
      <c r="AB1784" s="38"/>
      <c r="AP1784" s="36"/>
      <c r="AQ1784" s="36"/>
      <c r="AR1784" s="36"/>
      <c r="AS1784" s="36"/>
      <c r="AT1784" s="36"/>
      <c r="AU1784" s="36"/>
      <c r="AV1784" s="36"/>
      <c r="AW1784" s="36"/>
    </row>
    <row r="1785" spans="27:49">
      <c r="AA1785" s="38"/>
      <c r="AB1785" s="38"/>
      <c r="AP1785" s="36"/>
      <c r="AQ1785" s="36"/>
      <c r="AR1785" s="36"/>
      <c r="AS1785" s="36"/>
      <c r="AT1785" s="36"/>
      <c r="AU1785" s="36"/>
      <c r="AV1785" s="36"/>
      <c r="AW1785" s="36"/>
    </row>
    <row r="1786" spans="27:49">
      <c r="AA1786" s="38"/>
      <c r="AB1786" s="38"/>
      <c r="AP1786" s="36"/>
      <c r="AQ1786" s="36"/>
      <c r="AR1786" s="36"/>
      <c r="AS1786" s="36"/>
      <c r="AT1786" s="36"/>
      <c r="AU1786" s="36"/>
      <c r="AV1786" s="36"/>
      <c r="AW1786" s="36"/>
    </row>
    <row r="1787" spans="27:49">
      <c r="AA1787" s="38"/>
      <c r="AB1787" s="38"/>
      <c r="AP1787" s="36"/>
      <c r="AQ1787" s="36"/>
      <c r="AR1787" s="36"/>
      <c r="AS1787" s="36"/>
      <c r="AT1787" s="36"/>
      <c r="AU1787" s="36"/>
      <c r="AV1787" s="36"/>
      <c r="AW1787" s="36"/>
    </row>
    <row r="1788" spans="27:49">
      <c r="AA1788" s="38"/>
      <c r="AB1788" s="38"/>
      <c r="AP1788" s="36"/>
      <c r="AQ1788" s="36"/>
      <c r="AR1788" s="36"/>
      <c r="AS1788" s="36"/>
      <c r="AT1788" s="36"/>
      <c r="AU1788" s="36"/>
      <c r="AV1788" s="36"/>
      <c r="AW1788" s="36"/>
    </row>
    <row r="1789" spans="27:49">
      <c r="AA1789" s="38"/>
      <c r="AB1789" s="38"/>
      <c r="AP1789" s="36"/>
      <c r="AQ1789" s="36"/>
      <c r="AR1789" s="36"/>
      <c r="AS1789" s="36"/>
      <c r="AT1789" s="36"/>
      <c r="AU1789" s="36"/>
      <c r="AV1789" s="36"/>
      <c r="AW1789" s="36"/>
    </row>
    <row r="1790" spans="27:49">
      <c r="AA1790" s="38"/>
      <c r="AB1790" s="38"/>
      <c r="AP1790" s="36"/>
      <c r="AQ1790" s="36"/>
      <c r="AR1790" s="36"/>
      <c r="AS1790" s="36"/>
      <c r="AT1790" s="36"/>
      <c r="AU1790" s="36"/>
      <c r="AV1790" s="36"/>
      <c r="AW1790" s="36"/>
    </row>
    <row r="1791" spans="27:49">
      <c r="AA1791" s="38"/>
      <c r="AB1791" s="38"/>
      <c r="AP1791" s="36"/>
      <c r="AQ1791" s="36"/>
      <c r="AR1791" s="36"/>
      <c r="AS1791" s="36"/>
      <c r="AT1791" s="36"/>
      <c r="AU1791" s="36"/>
      <c r="AV1791" s="36"/>
      <c r="AW1791" s="36"/>
    </row>
    <row r="1792" spans="27:49">
      <c r="AA1792" s="38"/>
      <c r="AB1792" s="38"/>
      <c r="AP1792" s="36"/>
      <c r="AQ1792" s="36"/>
      <c r="AR1792" s="36"/>
      <c r="AS1792" s="36"/>
      <c r="AT1792" s="36"/>
      <c r="AU1792" s="36"/>
      <c r="AV1792" s="36"/>
      <c r="AW1792" s="36"/>
    </row>
    <row r="1793" spans="27:49">
      <c r="AA1793" s="38"/>
      <c r="AB1793" s="38"/>
      <c r="AP1793" s="36"/>
      <c r="AQ1793" s="36"/>
      <c r="AR1793" s="36"/>
      <c r="AS1793" s="36"/>
      <c r="AT1793" s="36"/>
      <c r="AU1793" s="36"/>
      <c r="AV1793" s="36"/>
      <c r="AW1793" s="36"/>
    </row>
    <row r="1794" spans="27:49">
      <c r="AA1794" s="38"/>
      <c r="AB1794" s="38"/>
      <c r="AP1794" s="36"/>
      <c r="AQ1794" s="36"/>
      <c r="AR1794" s="36"/>
      <c r="AS1794" s="36"/>
      <c r="AT1794" s="36"/>
      <c r="AU1794" s="36"/>
      <c r="AV1794" s="36"/>
      <c r="AW1794" s="36"/>
    </row>
    <row r="1795" spans="27:49">
      <c r="AA1795" s="38"/>
      <c r="AB1795" s="38"/>
      <c r="AP1795" s="36"/>
      <c r="AQ1795" s="36"/>
      <c r="AR1795" s="36"/>
      <c r="AS1795" s="36"/>
      <c r="AT1795" s="36"/>
      <c r="AU1795" s="36"/>
      <c r="AV1795" s="36"/>
      <c r="AW1795" s="36"/>
    </row>
    <row r="1796" spans="27:49">
      <c r="AA1796" s="38"/>
      <c r="AB1796" s="38"/>
      <c r="AP1796" s="36"/>
      <c r="AQ1796" s="36"/>
      <c r="AR1796" s="36"/>
      <c r="AS1796" s="36"/>
      <c r="AT1796" s="36"/>
      <c r="AU1796" s="36"/>
      <c r="AV1796" s="36"/>
      <c r="AW1796" s="36"/>
    </row>
    <row r="1797" spans="27:49">
      <c r="AA1797" s="38"/>
      <c r="AB1797" s="38"/>
      <c r="AP1797" s="36"/>
      <c r="AQ1797" s="36"/>
      <c r="AR1797" s="36"/>
      <c r="AS1797" s="36"/>
      <c r="AT1797" s="36"/>
      <c r="AU1797" s="36"/>
      <c r="AV1797" s="36"/>
      <c r="AW1797" s="36"/>
    </row>
    <row r="1798" spans="27:49">
      <c r="AA1798" s="38"/>
      <c r="AB1798" s="38"/>
      <c r="AP1798" s="36"/>
      <c r="AQ1798" s="36"/>
      <c r="AR1798" s="36"/>
      <c r="AS1798" s="36"/>
      <c r="AT1798" s="36"/>
      <c r="AU1798" s="36"/>
      <c r="AV1798" s="36"/>
      <c r="AW1798" s="36"/>
    </row>
    <row r="1799" spans="27:49">
      <c r="AA1799" s="38"/>
      <c r="AB1799" s="38"/>
      <c r="AP1799" s="36"/>
      <c r="AQ1799" s="36"/>
      <c r="AR1799" s="36"/>
      <c r="AS1799" s="36"/>
      <c r="AT1799" s="36"/>
      <c r="AU1799" s="36"/>
      <c r="AV1799" s="36"/>
      <c r="AW1799" s="36"/>
    </row>
    <row r="1800" spans="27:49">
      <c r="AA1800" s="38"/>
      <c r="AB1800" s="38"/>
      <c r="AP1800" s="36"/>
      <c r="AQ1800" s="36"/>
      <c r="AR1800" s="36"/>
      <c r="AS1800" s="36"/>
      <c r="AT1800" s="36"/>
      <c r="AU1800" s="36"/>
      <c r="AV1800" s="36"/>
      <c r="AW1800" s="36"/>
    </row>
    <row r="1801" spans="27:49">
      <c r="AA1801" s="38"/>
      <c r="AB1801" s="38"/>
      <c r="AP1801" s="36"/>
      <c r="AQ1801" s="36"/>
      <c r="AR1801" s="36"/>
      <c r="AS1801" s="36"/>
      <c r="AT1801" s="36"/>
      <c r="AU1801" s="36"/>
      <c r="AV1801" s="36"/>
      <c r="AW1801" s="36"/>
    </row>
    <row r="1802" spans="27:49">
      <c r="AA1802" s="38"/>
      <c r="AB1802" s="38"/>
      <c r="AP1802" s="36"/>
      <c r="AQ1802" s="36"/>
      <c r="AR1802" s="36"/>
      <c r="AS1802" s="36"/>
      <c r="AT1802" s="36"/>
      <c r="AU1802" s="36"/>
      <c r="AV1802" s="36"/>
      <c r="AW1802" s="36"/>
    </row>
    <row r="1803" spans="27:49">
      <c r="AA1803" s="38"/>
      <c r="AB1803" s="38"/>
      <c r="AP1803" s="36"/>
      <c r="AQ1803" s="36"/>
      <c r="AR1803" s="36"/>
      <c r="AS1803" s="36"/>
      <c r="AT1803" s="36"/>
      <c r="AU1803" s="36"/>
      <c r="AV1803" s="36"/>
      <c r="AW1803" s="36"/>
    </row>
    <row r="1804" spans="27:49">
      <c r="AA1804" s="38"/>
      <c r="AB1804" s="38"/>
      <c r="AP1804" s="36"/>
      <c r="AQ1804" s="36"/>
      <c r="AR1804" s="36"/>
      <c r="AS1804" s="36"/>
      <c r="AT1804" s="36"/>
      <c r="AU1804" s="36"/>
      <c r="AV1804" s="36"/>
      <c r="AW1804" s="36"/>
    </row>
    <row r="1805" spans="27:49">
      <c r="AA1805" s="38"/>
      <c r="AB1805" s="38"/>
      <c r="AP1805" s="36"/>
      <c r="AQ1805" s="36"/>
      <c r="AR1805" s="36"/>
      <c r="AS1805" s="36"/>
      <c r="AT1805" s="36"/>
      <c r="AU1805" s="36"/>
      <c r="AV1805" s="36"/>
      <c r="AW1805" s="36"/>
    </row>
    <row r="1806" spans="27:49">
      <c r="AA1806" s="38"/>
      <c r="AB1806" s="38"/>
      <c r="AP1806" s="36"/>
      <c r="AQ1806" s="36"/>
      <c r="AR1806" s="36"/>
      <c r="AS1806" s="36"/>
      <c r="AT1806" s="36"/>
      <c r="AU1806" s="36"/>
      <c r="AV1806" s="36"/>
      <c r="AW1806" s="36"/>
    </row>
    <row r="1807" spans="27:49">
      <c r="AA1807" s="38"/>
      <c r="AB1807" s="38"/>
      <c r="AP1807" s="36"/>
      <c r="AQ1807" s="36"/>
      <c r="AR1807" s="36"/>
      <c r="AS1807" s="36"/>
      <c r="AT1807" s="36"/>
      <c r="AU1807" s="36"/>
      <c r="AV1807" s="36"/>
      <c r="AW1807" s="36"/>
    </row>
    <row r="1808" spans="27:49">
      <c r="AA1808" s="38"/>
      <c r="AB1808" s="38"/>
      <c r="AP1808" s="36"/>
      <c r="AQ1808" s="36"/>
      <c r="AR1808" s="36"/>
      <c r="AS1808" s="36"/>
      <c r="AT1808" s="36"/>
      <c r="AU1808" s="36"/>
      <c r="AV1808" s="36"/>
      <c r="AW1808" s="36"/>
    </row>
    <row r="1809" spans="27:49">
      <c r="AA1809" s="38"/>
      <c r="AB1809" s="38"/>
      <c r="AP1809" s="36"/>
      <c r="AQ1809" s="36"/>
      <c r="AR1809" s="36"/>
      <c r="AS1809" s="36"/>
      <c r="AT1809" s="36"/>
      <c r="AU1809" s="36"/>
      <c r="AV1809" s="36"/>
      <c r="AW1809" s="36"/>
    </row>
    <row r="1810" spans="27:49">
      <c r="AA1810" s="38"/>
      <c r="AB1810" s="38"/>
      <c r="AP1810" s="36"/>
      <c r="AQ1810" s="36"/>
      <c r="AR1810" s="36"/>
      <c r="AS1810" s="36"/>
      <c r="AT1810" s="36"/>
      <c r="AU1810" s="36"/>
      <c r="AV1810" s="36"/>
      <c r="AW1810" s="36"/>
    </row>
    <row r="1811" spans="27:49">
      <c r="AA1811" s="38"/>
      <c r="AB1811" s="38"/>
      <c r="AP1811" s="36"/>
      <c r="AQ1811" s="36"/>
      <c r="AR1811" s="36"/>
      <c r="AS1811" s="36"/>
      <c r="AT1811" s="36"/>
      <c r="AU1811" s="36"/>
      <c r="AV1811" s="36"/>
      <c r="AW1811" s="36"/>
    </row>
    <row r="1812" spans="27:49">
      <c r="AA1812" s="38"/>
      <c r="AB1812" s="38"/>
      <c r="AP1812" s="36"/>
      <c r="AQ1812" s="36"/>
      <c r="AR1812" s="36"/>
      <c r="AS1812" s="36"/>
      <c r="AT1812" s="36"/>
      <c r="AU1812" s="36"/>
      <c r="AV1812" s="36"/>
      <c r="AW1812" s="36"/>
    </row>
    <row r="1813" spans="27:49">
      <c r="AA1813" s="38"/>
      <c r="AB1813" s="38"/>
      <c r="AP1813" s="36"/>
      <c r="AQ1813" s="36"/>
      <c r="AR1813" s="36"/>
      <c r="AS1813" s="36"/>
      <c r="AT1813" s="36"/>
      <c r="AU1813" s="36"/>
      <c r="AV1813" s="36"/>
      <c r="AW1813" s="36"/>
    </row>
    <row r="1814" spans="27:49">
      <c r="AA1814" s="38"/>
      <c r="AB1814" s="38"/>
      <c r="AP1814" s="36"/>
      <c r="AQ1814" s="36"/>
      <c r="AR1814" s="36"/>
      <c r="AS1814" s="36"/>
      <c r="AT1814" s="36"/>
      <c r="AU1814" s="36"/>
      <c r="AV1814" s="36"/>
      <c r="AW1814" s="36"/>
    </row>
    <row r="1815" spans="27:49">
      <c r="AA1815" s="38"/>
      <c r="AB1815" s="38"/>
      <c r="AP1815" s="36"/>
      <c r="AQ1815" s="36"/>
      <c r="AR1815" s="36"/>
      <c r="AS1815" s="36"/>
      <c r="AT1815" s="36"/>
      <c r="AU1815" s="36"/>
      <c r="AV1815" s="36"/>
      <c r="AW1815" s="36"/>
    </row>
    <row r="1816" spans="27:49">
      <c r="AA1816" s="38"/>
      <c r="AB1816" s="38"/>
      <c r="AP1816" s="36"/>
      <c r="AQ1816" s="36"/>
      <c r="AR1816" s="36"/>
      <c r="AS1816" s="36"/>
      <c r="AT1816" s="36"/>
      <c r="AU1816" s="36"/>
      <c r="AV1816" s="36"/>
      <c r="AW1816" s="36"/>
    </row>
    <row r="1817" spans="27:49">
      <c r="AA1817" s="38"/>
      <c r="AB1817" s="38"/>
      <c r="AP1817" s="36"/>
      <c r="AQ1817" s="36"/>
      <c r="AR1817" s="36"/>
      <c r="AS1817" s="36"/>
      <c r="AT1817" s="36"/>
      <c r="AU1817" s="36"/>
      <c r="AV1817" s="36"/>
      <c r="AW1817" s="36"/>
    </row>
    <row r="1818" spans="27:49">
      <c r="AA1818" s="38"/>
      <c r="AB1818" s="38"/>
      <c r="AP1818" s="36"/>
      <c r="AQ1818" s="36"/>
      <c r="AR1818" s="36"/>
      <c r="AS1818" s="36"/>
      <c r="AT1818" s="36"/>
      <c r="AU1818" s="36"/>
      <c r="AV1818" s="36"/>
      <c r="AW1818" s="36"/>
    </row>
    <row r="1819" spans="27:49">
      <c r="AA1819" s="38"/>
      <c r="AB1819" s="38"/>
      <c r="AP1819" s="36"/>
      <c r="AQ1819" s="36"/>
      <c r="AR1819" s="36"/>
      <c r="AS1819" s="36"/>
      <c r="AT1819" s="36"/>
      <c r="AU1819" s="36"/>
      <c r="AV1819" s="36"/>
      <c r="AW1819" s="36"/>
    </row>
    <row r="1820" spans="27:49">
      <c r="AA1820" s="38"/>
      <c r="AB1820" s="38"/>
      <c r="AP1820" s="36"/>
      <c r="AQ1820" s="36"/>
      <c r="AR1820" s="36"/>
      <c r="AS1820" s="36"/>
      <c r="AT1820" s="36"/>
      <c r="AU1820" s="36"/>
      <c r="AV1820" s="36"/>
      <c r="AW1820" s="36"/>
    </row>
    <row r="1821" spans="27:49">
      <c r="AA1821" s="38"/>
      <c r="AB1821" s="38"/>
      <c r="AP1821" s="36"/>
      <c r="AQ1821" s="36"/>
      <c r="AR1821" s="36"/>
      <c r="AS1821" s="36"/>
      <c r="AT1821" s="36"/>
      <c r="AU1821" s="36"/>
      <c r="AV1821" s="36"/>
      <c r="AW1821" s="36"/>
    </row>
    <row r="1822" spans="27:49">
      <c r="AA1822" s="38"/>
      <c r="AB1822" s="38"/>
      <c r="AP1822" s="36"/>
      <c r="AQ1822" s="36"/>
      <c r="AR1822" s="36"/>
      <c r="AS1822" s="36"/>
      <c r="AT1822" s="36"/>
      <c r="AU1822" s="36"/>
      <c r="AV1822" s="36"/>
      <c r="AW1822" s="36"/>
    </row>
    <row r="1823" spans="27:49">
      <c r="AA1823" s="38"/>
      <c r="AB1823" s="38"/>
      <c r="AP1823" s="36"/>
      <c r="AQ1823" s="36"/>
      <c r="AR1823" s="36"/>
      <c r="AS1823" s="36"/>
      <c r="AT1823" s="36"/>
      <c r="AU1823" s="36"/>
      <c r="AV1823" s="36"/>
      <c r="AW1823" s="36"/>
    </row>
    <row r="1824" spans="27:49">
      <c r="AA1824" s="38"/>
      <c r="AB1824" s="38"/>
      <c r="AP1824" s="36"/>
      <c r="AQ1824" s="36"/>
      <c r="AR1824" s="36"/>
      <c r="AS1824" s="36"/>
      <c r="AT1824" s="36"/>
      <c r="AU1824" s="36"/>
      <c r="AV1824" s="36"/>
      <c r="AW1824" s="36"/>
    </row>
    <row r="1825" spans="27:49">
      <c r="AA1825" s="38"/>
      <c r="AB1825" s="38"/>
      <c r="AP1825" s="36"/>
      <c r="AQ1825" s="36"/>
      <c r="AR1825" s="36"/>
      <c r="AS1825" s="36"/>
      <c r="AT1825" s="36"/>
      <c r="AU1825" s="36"/>
      <c r="AV1825" s="36"/>
      <c r="AW1825" s="36"/>
    </row>
    <row r="1826" spans="27:49">
      <c r="AA1826" s="38"/>
      <c r="AB1826" s="38"/>
      <c r="AP1826" s="36"/>
      <c r="AQ1826" s="36"/>
      <c r="AR1826" s="36"/>
      <c r="AS1826" s="36"/>
      <c r="AT1826" s="36"/>
      <c r="AU1826" s="36"/>
      <c r="AV1826" s="36"/>
      <c r="AW1826" s="36"/>
    </row>
    <row r="1827" spans="27:49">
      <c r="AA1827" s="38"/>
      <c r="AB1827" s="38"/>
      <c r="AP1827" s="36"/>
      <c r="AQ1827" s="36"/>
      <c r="AR1827" s="36"/>
      <c r="AS1827" s="36"/>
      <c r="AT1827" s="36"/>
      <c r="AU1827" s="36"/>
      <c r="AV1827" s="36"/>
      <c r="AW1827" s="36"/>
    </row>
    <row r="1828" spans="27:49">
      <c r="AA1828" s="38"/>
      <c r="AB1828" s="38"/>
      <c r="AP1828" s="36"/>
      <c r="AQ1828" s="36"/>
      <c r="AR1828" s="36"/>
      <c r="AS1828" s="36"/>
      <c r="AT1828" s="36"/>
      <c r="AU1828" s="36"/>
      <c r="AV1828" s="36"/>
      <c r="AW1828" s="36"/>
    </row>
    <row r="1829" spans="27:49">
      <c r="AA1829" s="38"/>
      <c r="AB1829" s="38"/>
      <c r="AP1829" s="36"/>
      <c r="AQ1829" s="36"/>
      <c r="AR1829" s="36"/>
      <c r="AS1829" s="36"/>
      <c r="AT1829" s="36"/>
      <c r="AU1829" s="36"/>
      <c r="AV1829" s="36"/>
      <c r="AW1829" s="36"/>
    </row>
    <row r="1830" spans="27:49">
      <c r="AA1830" s="38"/>
      <c r="AB1830" s="38"/>
      <c r="AP1830" s="36"/>
      <c r="AQ1830" s="36"/>
      <c r="AR1830" s="36"/>
      <c r="AS1830" s="36"/>
      <c r="AT1830" s="36"/>
      <c r="AU1830" s="36"/>
      <c r="AV1830" s="36"/>
      <c r="AW1830" s="36"/>
    </row>
    <row r="1831" spans="27:49">
      <c r="AA1831" s="38"/>
      <c r="AB1831" s="38"/>
      <c r="AP1831" s="36"/>
      <c r="AQ1831" s="36"/>
      <c r="AR1831" s="36"/>
      <c r="AS1831" s="36"/>
      <c r="AT1831" s="36"/>
      <c r="AU1831" s="36"/>
      <c r="AV1831" s="36"/>
      <c r="AW1831" s="36"/>
    </row>
    <row r="1832" spans="27:49">
      <c r="AA1832" s="38"/>
      <c r="AB1832" s="38"/>
      <c r="AP1832" s="36"/>
      <c r="AQ1832" s="36"/>
      <c r="AR1832" s="36"/>
      <c r="AS1832" s="36"/>
      <c r="AT1832" s="36"/>
      <c r="AU1832" s="36"/>
      <c r="AV1832" s="36"/>
      <c r="AW1832" s="36"/>
    </row>
    <row r="1833" spans="27:49">
      <c r="AA1833" s="38"/>
      <c r="AB1833" s="38"/>
      <c r="AP1833" s="36"/>
      <c r="AQ1833" s="36"/>
      <c r="AR1833" s="36"/>
      <c r="AS1833" s="36"/>
      <c r="AT1833" s="36"/>
      <c r="AU1833" s="36"/>
      <c r="AV1833" s="36"/>
      <c r="AW1833" s="36"/>
    </row>
    <row r="1834" spans="27:49">
      <c r="AA1834" s="38"/>
      <c r="AB1834" s="38"/>
      <c r="AP1834" s="36"/>
      <c r="AQ1834" s="36"/>
      <c r="AR1834" s="36"/>
      <c r="AS1834" s="36"/>
      <c r="AT1834" s="36"/>
      <c r="AU1834" s="36"/>
      <c r="AV1834" s="36"/>
      <c r="AW1834" s="36"/>
    </row>
    <row r="1835" spans="27:49">
      <c r="AA1835" s="38"/>
      <c r="AB1835" s="38"/>
      <c r="AP1835" s="36"/>
      <c r="AQ1835" s="36"/>
      <c r="AR1835" s="36"/>
      <c r="AS1835" s="36"/>
      <c r="AT1835" s="36"/>
      <c r="AU1835" s="36"/>
      <c r="AV1835" s="36"/>
      <c r="AW1835" s="36"/>
    </row>
    <row r="1836" spans="27:49">
      <c r="AA1836" s="38"/>
      <c r="AB1836" s="38"/>
      <c r="AP1836" s="36"/>
      <c r="AQ1836" s="36"/>
      <c r="AR1836" s="36"/>
      <c r="AS1836" s="36"/>
      <c r="AT1836" s="36"/>
      <c r="AU1836" s="36"/>
      <c r="AV1836" s="36"/>
      <c r="AW1836" s="36"/>
    </row>
    <row r="1837" spans="27:49">
      <c r="AA1837" s="38"/>
      <c r="AB1837" s="38"/>
      <c r="AP1837" s="36"/>
      <c r="AQ1837" s="36"/>
      <c r="AR1837" s="36"/>
      <c r="AS1837" s="36"/>
      <c r="AT1837" s="36"/>
      <c r="AU1837" s="36"/>
      <c r="AV1837" s="36"/>
      <c r="AW1837" s="36"/>
    </row>
    <row r="1838" spans="27:49">
      <c r="AA1838" s="38"/>
      <c r="AB1838" s="38"/>
      <c r="AP1838" s="36"/>
      <c r="AQ1838" s="36"/>
      <c r="AR1838" s="36"/>
      <c r="AS1838" s="36"/>
      <c r="AT1838" s="36"/>
      <c r="AU1838" s="36"/>
      <c r="AV1838" s="36"/>
      <c r="AW1838" s="36"/>
    </row>
    <row r="1839" spans="27:49">
      <c r="AA1839" s="38"/>
      <c r="AB1839" s="38"/>
      <c r="AP1839" s="36"/>
      <c r="AQ1839" s="36"/>
      <c r="AR1839" s="36"/>
      <c r="AS1839" s="36"/>
      <c r="AT1839" s="36"/>
      <c r="AU1839" s="36"/>
      <c r="AV1839" s="36"/>
      <c r="AW1839" s="36"/>
    </row>
    <row r="1840" spans="27:49">
      <c r="AA1840" s="38"/>
      <c r="AB1840" s="38"/>
      <c r="AP1840" s="36"/>
      <c r="AQ1840" s="36"/>
      <c r="AR1840" s="36"/>
      <c r="AS1840" s="36"/>
      <c r="AT1840" s="36"/>
      <c r="AU1840" s="36"/>
      <c r="AV1840" s="36"/>
      <c r="AW1840" s="36"/>
    </row>
    <row r="1841" spans="27:49">
      <c r="AA1841" s="38"/>
      <c r="AB1841" s="38"/>
      <c r="AP1841" s="36"/>
      <c r="AQ1841" s="36"/>
      <c r="AR1841" s="36"/>
      <c r="AS1841" s="36"/>
      <c r="AT1841" s="36"/>
      <c r="AU1841" s="36"/>
      <c r="AV1841" s="36"/>
      <c r="AW1841" s="36"/>
    </row>
    <row r="1842" spans="27:49">
      <c r="AA1842" s="38"/>
      <c r="AB1842" s="38"/>
      <c r="AP1842" s="36"/>
      <c r="AQ1842" s="36"/>
      <c r="AR1842" s="36"/>
      <c r="AS1842" s="36"/>
      <c r="AT1842" s="36"/>
      <c r="AU1842" s="36"/>
      <c r="AV1842" s="36"/>
      <c r="AW1842" s="36"/>
    </row>
    <row r="1843" spans="27:49">
      <c r="AA1843" s="38"/>
      <c r="AB1843" s="38"/>
      <c r="AP1843" s="36"/>
      <c r="AQ1843" s="36"/>
      <c r="AR1843" s="36"/>
      <c r="AS1843" s="36"/>
      <c r="AT1843" s="36"/>
      <c r="AU1843" s="36"/>
      <c r="AV1843" s="36"/>
      <c r="AW1843" s="36"/>
    </row>
    <row r="1844" spans="27:49">
      <c r="AA1844" s="38"/>
      <c r="AB1844" s="38"/>
      <c r="AP1844" s="36"/>
      <c r="AQ1844" s="36"/>
      <c r="AR1844" s="36"/>
      <c r="AS1844" s="36"/>
      <c r="AT1844" s="36"/>
      <c r="AU1844" s="36"/>
      <c r="AV1844" s="36"/>
      <c r="AW1844" s="36"/>
    </row>
    <row r="1845" spans="27:49">
      <c r="AA1845" s="38"/>
      <c r="AB1845" s="38"/>
      <c r="AP1845" s="36"/>
      <c r="AQ1845" s="36"/>
      <c r="AR1845" s="36"/>
      <c r="AS1845" s="36"/>
      <c r="AT1845" s="36"/>
      <c r="AU1845" s="36"/>
      <c r="AV1845" s="36"/>
      <c r="AW1845" s="36"/>
    </row>
    <row r="1846" spans="27:49">
      <c r="AA1846" s="38"/>
      <c r="AB1846" s="38"/>
      <c r="AP1846" s="36"/>
      <c r="AQ1846" s="36"/>
      <c r="AR1846" s="36"/>
      <c r="AS1846" s="36"/>
      <c r="AT1846" s="36"/>
      <c r="AU1846" s="36"/>
      <c r="AV1846" s="36"/>
      <c r="AW1846" s="36"/>
    </row>
    <row r="1847" spans="27:49">
      <c r="AA1847" s="38"/>
      <c r="AB1847" s="38"/>
      <c r="AP1847" s="36"/>
      <c r="AQ1847" s="36"/>
      <c r="AR1847" s="36"/>
      <c r="AS1847" s="36"/>
      <c r="AT1847" s="36"/>
      <c r="AU1847" s="36"/>
      <c r="AV1847" s="36"/>
      <c r="AW1847" s="36"/>
    </row>
    <row r="1848" spans="27:49">
      <c r="AA1848" s="38"/>
      <c r="AB1848" s="38"/>
      <c r="AP1848" s="36"/>
      <c r="AQ1848" s="36"/>
      <c r="AR1848" s="36"/>
      <c r="AS1848" s="36"/>
      <c r="AT1848" s="36"/>
      <c r="AU1848" s="36"/>
      <c r="AV1848" s="36"/>
      <c r="AW1848" s="36"/>
    </row>
    <row r="1849" spans="27:49">
      <c r="AA1849" s="38"/>
      <c r="AB1849" s="38"/>
      <c r="AP1849" s="36"/>
      <c r="AQ1849" s="36"/>
      <c r="AR1849" s="36"/>
      <c r="AS1849" s="36"/>
      <c r="AT1849" s="36"/>
      <c r="AU1849" s="36"/>
      <c r="AV1849" s="36"/>
      <c r="AW1849" s="36"/>
    </row>
    <row r="1850" spans="27:49">
      <c r="AA1850" s="38"/>
      <c r="AB1850" s="38"/>
      <c r="AP1850" s="36"/>
      <c r="AQ1850" s="36"/>
      <c r="AR1850" s="36"/>
      <c r="AS1850" s="36"/>
      <c r="AT1850" s="36"/>
      <c r="AU1850" s="36"/>
      <c r="AV1850" s="36"/>
      <c r="AW1850" s="36"/>
    </row>
    <row r="1851" spans="27:49">
      <c r="AA1851" s="38"/>
      <c r="AB1851" s="38"/>
      <c r="AP1851" s="36"/>
      <c r="AQ1851" s="36"/>
      <c r="AR1851" s="36"/>
      <c r="AS1851" s="36"/>
      <c r="AT1851" s="36"/>
      <c r="AU1851" s="36"/>
      <c r="AV1851" s="36"/>
      <c r="AW1851" s="36"/>
    </row>
    <row r="1852" spans="27:49">
      <c r="AA1852" s="38"/>
      <c r="AB1852" s="38"/>
      <c r="AP1852" s="36"/>
      <c r="AQ1852" s="36"/>
      <c r="AR1852" s="36"/>
      <c r="AS1852" s="36"/>
      <c r="AT1852" s="36"/>
      <c r="AU1852" s="36"/>
      <c r="AV1852" s="36"/>
      <c r="AW1852" s="36"/>
    </row>
    <row r="1853" spans="27:49">
      <c r="AA1853" s="38"/>
      <c r="AB1853" s="38"/>
      <c r="AP1853" s="36"/>
      <c r="AQ1853" s="36"/>
      <c r="AR1853" s="36"/>
      <c r="AS1853" s="36"/>
      <c r="AT1853" s="36"/>
      <c r="AU1853" s="36"/>
      <c r="AV1853" s="36"/>
      <c r="AW1853" s="36"/>
    </row>
    <row r="1854" spans="27:49">
      <c r="AA1854" s="38"/>
      <c r="AB1854" s="38"/>
      <c r="AP1854" s="36"/>
      <c r="AQ1854" s="36"/>
      <c r="AR1854" s="36"/>
      <c r="AS1854" s="36"/>
      <c r="AT1854" s="36"/>
      <c r="AU1854" s="36"/>
      <c r="AV1854" s="36"/>
      <c r="AW1854" s="36"/>
    </row>
    <row r="1855" spans="27:49">
      <c r="AA1855" s="38"/>
      <c r="AB1855" s="38"/>
      <c r="AP1855" s="36"/>
      <c r="AQ1855" s="36"/>
      <c r="AR1855" s="36"/>
      <c r="AS1855" s="36"/>
      <c r="AT1855" s="36"/>
      <c r="AU1855" s="36"/>
      <c r="AV1855" s="36"/>
      <c r="AW1855" s="36"/>
    </row>
    <row r="1856" spans="27:49">
      <c r="AA1856" s="38"/>
      <c r="AB1856" s="38"/>
      <c r="AP1856" s="36"/>
      <c r="AQ1856" s="36"/>
      <c r="AR1856" s="36"/>
      <c r="AS1856" s="36"/>
      <c r="AT1856" s="36"/>
      <c r="AU1856" s="36"/>
      <c r="AV1856" s="36"/>
      <c r="AW1856" s="36"/>
    </row>
    <row r="1857" spans="27:49">
      <c r="AA1857" s="38"/>
      <c r="AB1857" s="38"/>
      <c r="AP1857" s="36"/>
      <c r="AQ1857" s="36"/>
      <c r="AR1857" s="36"/>
      <c r="AS1857" s="36"/>
      <c r="AT1857" s="36"/>
      <c r="AU1857" s="36"/>
      <c r="AV1857" s="36"/>
      <c r="AW1857" s="36"/>
    </row>
    <row r="1858" spans="27:49">
      <c r="AA1858" s="38"/>
      <c r="AB1858" s="38"/>
      <c r="AP1858" s="36"/>
      <c r="AQ1858" s="36"/>
      <c r="AR1858" s="36"/>
      <c r="AS1858" s="36"/>
      <c r="AT1858" s="36"/>
      <c r="AU1858" s="36"/>
      <c r="AV1858" s="36"/>
      <c r="AW1858" s="36"/>
    </row>
    <row r="1859" spans="27:49">
      <c r="AA1859" s="38"/>
      <c r="AB1859" s="38"/>
      <c r="AP1859" s="36"/>
      <c r="AQ1859" s="36"/>
      <c r="AR1859" s="36"/>
      <c r="AS1859" s="36"/>
      <c r="AT1859" s="36"/>
      <c r="AU1859" s="36"/>
      <c r="AV1859" s="36"/>
      <c r="AW1859" s="36"/>
    </row>
    <row r="1860" spans="27:49">
      <c r="AA1860" s="38"/>
      <c r="AB1860" s="38"/>
      <c r="AP1860" s="36"/>
      <c r="AQ1860" s="36"/>
      <c r="AR1860" s="36"/>
      <c r="AS1860" s="36"/>
      <c r="AT1860" s="36"/>
      <c r="AU1860" s="36"/>
      <c r="AV1860" s="36"/>
      <c r="AW1860" s="36"/>
    </row>
    <row r="1861" spans="27:49">
      <c r="AA1861" s="38"/>
      <c r="AB1861" s="38"/>
      <c r="AP1861" s="36"/>
      <c r="AQ1861" s="36"/>
      <c r="AR1861" s="36"/>
      <c r="AS1861" s="36"/>
      <c r="AT1861" s="36"/>
      <c r="AU1861" s="36"/>
      <c r="AV1861" s="36"/>
      <c r="AW1861" s="36"/>
    </row>
    <row r="1862" spans="27:49">
      <c r="AA1862" s="38"/>
      <c r="AB1862" s="38"/>
      <c r="AP1862" s="36"/>
      <c r="AQ1862" s="36"/>
      <c r="AR1862" s="36"/>
      <c r="AS1862" s="36"/>
      <c r="AT1862" s="36"/>
      <c r="AU1862" s="36"/>
      <c r="AV1862" s="36"/>
      <c r="AW1862" s="36"/>
    </row>
    <row r="1863" spans="27:49">
      <c r="AA1863" s="38"/>
      <c r="AB1863" s="38"/>
      <c r="AP1863" s="36"/>
      <c r="AQ1863" s="36"/>
      <c r="AR1863" s="36"/>
      <c r="AS1863" s="36"/>
      <c r="AT1863" s="36"/>
      <c r="AU1863" s="36"/>
      <c r="AV1863" s="36"/>
      <c r="AW1863" s="36"/>
    </row>
    <row r="1864" spans="27:49">
      <c r="AA1864" s="38"/>
      <c r="AB1864" s="38"/>
      <c r="AP1864" s="36"/>
      <c r="AQ1864" s="36"/>
      <c r="AR1864" s="36"/>
      <c r="AS1864" s="36"/>
      <c r="AT1864" s="36"/>
      <c r="AU1864" s="36"/>
      <c r="AV1864" s="36"/>
      <c r="AW1864" s="36"/>
    </row>
    <row r="1865" spans="27:49">
      <c r="AA1865" s="38"/>
      <c r="AB1865" s="38"/>
      <c r="AP1865" s="36"/>
      <c r="AQ1865" s="36"/>
      <c r="AR1865" s="36"/>
      <c r="AS1865" s="36"/>
      <c r="AT1865" s="36"/>
      <c r="AU1865" s="36"/>
      <c r="AV1865" s="36"/>
      <c r="AW1865" s="36"/>
    </row>
    <row r="1866" spans="27:49">
      <c r="AA1866" s="38"/>
      <c r="AB1866" s="38"/>
      <c r="AP1866" s="36"/>
      <c r="AQ1866" s="36"/>
      <c r="AR1866" s="36"/>
      <c r="AS1866" s="36"/>
      <c r="AT1866" s="36"/>
      <c r="AU1866" s="36"/>
      <c r="AV1866" s="36"/>
      <c r="AW1866" s="36"/>
    </row>
    <row r="1867" spans="27:49">
      <c r="AA1867" s="38"/>
      <c r="AB1867" s="38"/>
      <c r="AP1867" s="36"/>
      <c r="AQ1867" s="36"/>
      <c r="AR1867" s="36"/>
      <c r="AS1867" s="36"/>
      <c r="AT1867" s="36"/>
      <c r="AU1867" s="36"/>
      <c r="AV1867" s="36"/>
      <c r="AW1867" s="36"/>
    </row>
    <row r="1868" spans="27:49">
      <c r="AA1868" s="38"/>
      <c r="AB1868" s="38"/>
      <c r="AP1868" s="36"/>
      <c r="AQ1868" s="36"/>
      <c r="AR1868" s="36"/>
      <c r="AS1868" s="36"/>
      <c r="AT1868" s="36"/>
      <c r="AU1868" s="36"/>
      <c r="AV1868" s="36"/>
      <c r="AW1868" s="36"/>
    </row>
    <row r="1869" spans="27:49">
      <c r="AA1869" s="38"/>
      <c r="AB1869" s="38"/>
      <c r="AP1869" s="36"/>
      <c r="AQ1869" s="36"/>
      <c r="AR1869" s="36"/>
      <c r="AS1869" s="36"/>
      <c r="AT1869" s="36"/>
      <c r="AU1869" s="36"/>
      <c r="AV1869" s="36"/>
      <c r="AW1869" s="36"/>
    </row>
    <row r="1870" spans="27:49">
      <c r="AA1870" s="38"/>
      <c r="AB1870" s="38"/>
      <c r="AP1870" s="36"/>
      <c r="AQ1870" s="36"/>
      <c r="AR1870" s="36"/>
      <c r="AS1870" s="36"/>
      <c r="AT1870" s="36"/>
      <c r="AU1870" s="36"/>
      <c r="AV1870" s="36"/>
      <c r="AW1870" s="36"/>
    </row>
    <row r="1871" spans="27:49">
      <c r="AA1871" s="38"/>
      <c r="AB1871" s="38"/>
      <c r="AP1871" s="36"/>
      <c r="AQ1871" s="36"/>
      <c r="AR1871" s="36"/>
      <c r="AS1871" s="36"/>
      <c r="AT1871" s="36"/>
      <c r="AU1871" s="36"/>
      <c r="AV1871" s="36"/>
      <c r="AW1871" s="36"/>
    </row>
    <row r="1872" spans="27:49">
      <c r="AA1872" s="38"/>
      <c r="AB1872" s="38"/>
      <c r="AP1872" s="36"/>
      <c r="AQ1872" s="36"/>
      <c r="AR1872" s="36"/>
      <c r="AS1872" s="36"/>
      <c r="AT1872" s="36"/>
      <c r="AU1872" s="36"/>
      <c r="AV1872" s="36"/>
      <c r="AW1872" s="36"/>
    </row>
    <row r="1873" spans="27:49">
      <c r="AA1873" s="38"/>
      <c r="AB1873" s="38"/>
      <c r="AP1873" s="36"/>
      <c r="AQ1873" s="36"/>
      <c r="AR1873" s="36"/>
      <c r="AS1873" s="36"/>
      <c r="AT1873" s="36"/>
      <c r="AU1873" s="36"/>
      <c r="AV1873" s="36"/>
      <c r="AW1873" s="36"/>
    </row>
    <row r="1874" spans="27:49">
      <c r="AA1874" s="38"/>
      <c r="AB1874" s="38"/>
      <c r="AP1874" s="36"/>
      <c r="AQ1874" s="36"/>
      <c r="AR1874" s="36"/>
      <c r="AS1874" s="36"/>
      <c r="AT1874" s="36"/>
      <c r="AU1874" s="36"/>
      <c r="AV1874" s="36"/>
      <c r="AW1874" s="36"/>
    </row>
    <row r="1875" spans="27:49">
      <c r="AA1875" s="38"/>
      <c r="AB1875" s="38"/>
      <c r="AP1875" s="36"/>
      <c r="AQ1875" s="36"/>
      <c r="AR1875" s="36"/>
      <c r="AS1875" s="36"/>
      <c r="AT1875" s="36"/>
      <c r="AU1875" s="36"/>
      <c r="AV1875" s="36"/>
      <c r="AW1875" s="36"/>
    </row>
    <row r="1876" spans="27:49">
      <c r="AA1876" s="38"/>
      <c r="AB1876" s="38"/>
      <c r="AP1876" s="36"/>
      <c r="AQ1876" s="36"/>
      <c r="AR1876" s="36"/>
      <c r="AS1876" s="36"/>
      <c r="AT1876" s="36"/>
      <c r="AU1876" s="36"/>
      <c r="AV1876" s="36"/>
      <c r="AW1876" s="36"/>
    </row>
    <row r="1877" spans="27:49">
      <c r="AA1877" s="38"/>
      <c r="AB1877" s="38"/>
      <c r="AP1877" s="36"/>
      <c r="AQ1877" s="36"/>
      <c r="AR1877" s="36"/>
      <c r="AS1877" s="36"/>
      <c r="AT1877" s="36"/>
      <c r="AU1877" s="36"/>
      <c r="AV1877" s="36"/>
      <c r="AW1877" s="36"/>
    </row>
    <row r="1878" spans="27:49">
      <c r="AA1878" s="38"/>
      <c r="AB1878" s="38"/>
      <c r="AP1878" s="36"/>
      <c r="AQ1878" s="36"/>
      <c r="AR1878" s="36"/>
      <c r="AS1878" s="36"/>
      <c r="AT1878" s="36"/>
      <c r="AU1878" s="36"/>
      <c r="AV1878" s="36"/>
      <c r="AW1878" s="36"/>
    </row>
    <row r="1879" spans="27:49">
      <c r="AA1879" s="38"/>
      <c r="AB1879" s="38"/>
      <c r="AP1879" s="36"/>
      <c r="AQ1879" s="36"/>
      <c r="AR1879" s="36"/>
      <c r="AS1879" s="36"/>
      <c r="AT1879" s="36"/>
      <c r="AU1879" s="36"/>
      <c r="AV1879" s="36"/>
      <c r="AW1879" s="36"/>
    </row>
    <row r="1880" spans="27:49">
      <c r="AA1880" s="38"/>
      <c r="AB1880" s="38"/>
      <c r="AP1880" s="36"/>
      <c r="AQ1880" s="36"/>
      <c r="AR1880" s="36"/>
      <c r="AS1880" s="36"/>
      <c r="AT1880" s="36"/>
      <c r="AU1880" s="36"/>
      <c r="AV1880" s="36"/>
      <c r="AW1880" s="36"/>
    </row>
    <row r="1881" spans="27:49">
      <c r="AA1881" s="38"/>
      <c r="AB1881" s="38"/>
      <c r="AP1881" s="36"/>
      <c r="AQ1881" s="36"/>
      <c r="AR1881" s="36"/>
      <c r="AS1881" s="36"/>
      <c r="AT1881" s="36"/>
      <c r="AU1881" s="36"/>
      <c r="AV1881" s="36"/>
      <c r="AW1881" s="36"/>
    </row>
    <row r="1882" spans="27:49">
      <c r="AA1882" s="38"/>
      <c r="AB1882" s="38"/>
      <c r="AP1882" s="36"/>
      <c r="AQ1882" s="36"/>
      <c r="AR1882" s="36"/>
      <c r="AS1882" s="36"/>
      <c r="AT1882" s="36"/>
      <c r="AU1882" s="36"/>
      <c r="AV1882" s="36"/>
      <c r="AW1882" s="36"/>
    </row>
    <row r="1883" spans="27:49">
      <c r="AA1883" s="38"/>
      <c r="AB1883" s="38"/>
      <c r="AP1883" s="36"/>
      <c r="AQ1883" s="36"/>
      <c r="AR1883" s="36"/>
      <c r="AS1883" s="36"/>
      <c r="AT1883" s="36"/>
      <c r="AU1883" s="36"/>
      <c r="AV1883" s="36"/>
      <c r="AW1883" s="36"/>
    </row>
    <row r="1884" spans="27:49">
      <c r="AA1884" s="38"/>
      <c r="AB1884" s="38"/>
      <c r="AP1884" s="36"/>
      <c r="AQ1884" s="36"/>
      <c r="AR1884" s="36"/>
      <c r="AS1884" s="36"/>
      <c r="AT1884" s="36"/>
      <c r="AU1884" s="36"/>
      <c r="AV1884" s="36"/>
      <c r="AW1884" s="36"/>
    </row>
    <row r="1885" spans="27:49">
      <c r="AA1885" s="38"/>
      <c r="AB1885" s="38"/>
      <c r="AP1885" s="36"/>
      <c r="AQ1885" s="36"/>
      <c r="AR1885" s="36"/>
      <c r="AS1885" s="36"/>
      <c r="AT1885" s="36"/>
      <c r="AU1885" s="36"/>
      <c r="AV1885" s="36"/>
      <c r="AW1885" s="36"/>
    </row>
    <row r="1886" spans="27:49">
      <c r="AA1886" s="38"/>
      <c r="AB1886" s="38"/>
      <c r="AP1886" s="36"/>
      <c r="AQ1886" s="36"/>
      <c r="AR1886" s="36"/>
      <c r="AS1886" s="36"/>
      <c r="AT1886" s="36"/>
      <c r="AU1886" s="36"/>
      <c r="AV1886" s="36"/>
      <c r="AW1886" s="36"/>
    </row>
    <row r="1887" spans="27:49">
      <c r="AA1887" s="38"/>
      <c r="AB1887" s="38"/>
      <c r="AP1887" s="36"/>
      <c r="AQ1887" s="36"/>
      <c r="AR1887" s="36"/>
      <c r="AS1887" s="36"/>
      <c r="AT1887" s="36"/>
      <c r="AU1887" s="36"/>
      <c r="AV1887" s="36"/>
      <c r="AW1887" s="36"/>
    </row>
    <row r="1888" spans="27:49">
      <c r="AA1888" s="38"/>
      <c r="AB1888" s="38"/>
      <c r="AP1888" s="36"/>
      <c r="AQ1888" s="36"/>
      <c r="AR1888" s="36"/>
      <c r="AS1888" s="36"/>
      <c r="AT1888" s="36"/>
      <c r="AU1888" s="36"/>
      <c r="AV1888" s="36"/>
      <c r="AW1888" s="36"/>
    </row>
    <row r="1889" spans="27:49">
      <c r="AA1889" s="38"/>
      <c r="AB1889" s="38"/>
      <c r="AP1889" s="36"/>
      <c r="AQ1889" s="36"/>
      <c r="AR1889" s="36"/>
      <c r="AS1889" s="36"/>
      <c r="AT1889" s="36"/>
      <c r="AU1889" s="36"/>
      <c r="AV1889" s="36"/>
      <c r="AW1889" s="36"/>
    </row>
    <row r="1890" spans="27:49">
      <c r="AA1890" s="38"/>
      <c r="AB1890" s="38"/>
      <c r="AP1890" s="36"/>
      <c r="AQ1890" s="36"/>
      <c r="AR1890" s="36"/>
      <c r="AS1890" s="36"/>
      <c r="AT1890" s="36"/>
      <c r="AU1890" s="36"/>
      <c r="AV1890" s="36"/>
      <c r="AW1890" s="36"/>
    </row>
    <row r="1891" spans="27:49">
      <c r="AA1891" s="38"/>
      <c r="AB1891" s="38"/>
      <c r="AP1891" s="36"/>
      <c r="AQ1891" s="36"/>
      <c r="AR1891" s="36"/>
      <c r="AS1891" s="36"/>
      <c r="AT1891" s="36"/>
      <c r="AU1891" s="36"/>
      <c r="AV1891" s="36"/>
      <c r="AW1891" s="36"/>
    </row>
    <row r="1892" spans="27:49">
      <c r="AA1892" s="38"/>
      <c r="AB1892" s="38"/>
      <c r="AP1892" s="36"/>
      <c r="AQ1892" s="36"/>
      <c r="AR1892" s="36"/>
      <c r="AS1892" s="36"/>
      <c r="AT1892" s="36"/>
      <c r="AU1892" s="36"/>
      <c r="AV1892" s="36"/>
      <c r="AW1892" s="36"/>
    </row>
    <row r="1893" spans="27:49">
      <c r="AA1893" s="38"/>
      <c r="AB1893" s="38"/>
      <c r="AP1893" s="36"/>
      <c r="AQ1893" s="36"/>
      <c r="AR1893" s="36"/>
      <c r="AS1893" s="36"/>
      <c r="AT1893" s="36"/>
      <c r="AU1893" s="36"/>
      <c r="AV1893" s="36"/>
      <c r="AW1893" s="36"/>
    </row>
    <row r="1894" spans="27:49">
      <c r="AA1894" s="38"/>
      <c r="AB1894" s="38"/>
      <c r="AP1894" s="36"/>
      <c r="AQ1894" s="36"/>
      <c r="AR1894" s="36"/>
      <c r="AS1894" s="36"/>
      <c r="AT1894" s="36"/>
      <c r="AU1894" s="36"/>
      <c r="AV1894" s="36"/>
      <c r="AW1894" s="36"/>
    </row>
    <row r="1895" spans="27:49">
      <c r="AA1895" s="38"/>
      <c r="AB1895" s="38"/>
      <c r="AP1895" s="36"/>
      <c r="AQ1895" s="36"/>
      <c r="AR1895" s="36"/>
      <c r="AS1895" s="36"/>
      <c r="AT1895" s="36"/>
      <c r="AU1895" s="36"/>
      <c r="AV1895" s="36"/>
      <c r="AW1895" s="36"/>
    </row>
    <row r="1896" spans="27:49">
      <c r="AA1896" s="38"/>
      <c r="AB1896" s="38"/>
      <c r="AP1896" s="36"/>
      <c r="AQ1896" s="36"/>
      <c r="AR1896" s="36"/>
      <c r="AS1896" s="36"/>
      <c r="AT1896" s="36"/>
      <c r="AU1896" s="36"/>
      <c r="AV1896" s="36"/>
      <c r="AW1896" s="36"/>
    </row>
    <row r="1897" spans="27:49">
      <c r="AA1897" s="38"/>
      <c r="AB1897" s="38"/>
      <c r="AP1897" s="36"/>
      <c r="AQ1897" s="36"/>
      <c r="AR1897" s="36"/>
      <c r="AS1897" s="36"/>
      <c r="AT1897" s="36"/>
      <c r="AU1897" s="36"/>
      <c r="AV1897" s="36"/>
      <c r="AW1897" s="36"/>
    </row>
    <row r="1898" spans="27:49">
      <c r="AA1898" s="38"/>
      <c r="AB1898" s="38"/>
      <c r="AP1898" s="36"/>
      <c r="AQ1898" s="36"/>
      <c r="AR1898" s="36"/>
      <c r="AS1898" s="36"/>
      <c r="AT1898" s="36"/>
      <c r="AU1898" s="36"/>
      <c r="AV1898" s="36"/>
      <c r="AW1898" s="36"/>
    </row>
    <row r="1899" spans="27:49">
      <c r="AA1899" s="38"/>
      <c r="AB1899" s="38"/>
      <c r="AP1899" s="36"/>
      <c r="AQ1899" s="36"/>
      <c r="AR1899" s="36"/>
      <c r="AS1899" s="36"/>
      <c r="AT1899" s="36"/>
      <c r="AU1899" s="36"/>
      <c r="AV1899" s="36"/>
      <c r="AW1899" s="36"/>
    </row>
    <row r="1900" spans="27:49">
      <c r="AA1900" s="38"/>
      <c r="AB1900" s="38"/>
      <c r="AP1900" s="36"/>
      <c r="AQ1900" s="36"/>
      <c r="AR1900" s="36"/>
      <c r="AS1900" s="36"/>
      <c r="AT1900" s="36"/>
      <c r="AU1900" s="36"/>
      <c r="AV1900" s="36"/>
      <c r="AW1900" s="36"/>
    </row>
    <row r="1901" spans="27:49">
      <c r="AA1901" s="38"/>
      <c r="AB1901" s="38"/>
      <c r="AP1901" s="36"/>
      <c r="AQ1901" s="36"/>
      <c r="AR1901" s="36"/>
      <c r="AS1901" s="36"/>
      <c r="AT1901" s="36"/>
      <c r="AU1901" s="36"/>
      <c r="AV1901" s="36"/>
      <c r="AW1901" s="36"/>
    </row>
    <row r="1902" spans="27:49">
      <c r="AA1902" s="38"/>
      <c r="AB1902" s="38"/>
      <c r="AP1902" s="36"/>
      <c r="AQ1902" s="36"/>
      <c r="AR1902" s="36"/>
      <c r="AS1902" s="36"/>
      <c r="AT1902" s="36"/>
      <c r="AU1902" s="36"/>
      <c r="AV1902" s="36"/>
      <c r="AW1902" s="36"/>
    </row>
    <row r="1903" spans="27:49">
      <c r="AA1903" s="38"/>
      <c r="AB1903" s="38"/>
      <c r="AP1903" s="36"/>
      <c r="AQ1903" s="36"/>
      <c r="AR1903" s="36"/>
      <c r="AS1903" s="36"/>
      <c r="AT1903" s="36"/>
      <c r="AU1903" s="36"/>
      <c r="AV1903" s="36"/>
      <c r="AW1903" s="36"/>
    </row>
    <row r="1904" spans="27:49">
      <c r="AA1904" s="38"/>
      <c r="AB1904" s="38"/>
      <c r="AP1904" s="36"/>
      <c r="AQ1904" s="36"/>
      <c r="AR1904" s="36"/>
      <c r="AS1904" s="36"/>
      <c r="AT1904" s="36"/>
      <c r="AU1904" s="36"/>
      <c r="AV1904" s="36"/>
      <c r="AW1904" s="36"/>
    </row>
    <row r="1905" spans="27:49">
      <c r="AA1905" s="38"/>
      <c r="AB1905" s="38"/>
      <c r="AP1905" s="36"/>
      <c r="AQ1905" s="36"/>
      <c r="AR1905" s="36"/>
      <c r="AS1905" s="36"/>
      <c r="AT1905" s="36"/>
      <c r="AU1905" s="36"/>
      <c r="AV1905" s="36"/>
      <c r="AW1905" s="36"/>
    </row>
    <row r="1906" spans="27:49">
      <c r="AA1906" s="38"/>
      <c r="AB1906" s="38"/>
      <c r="AP1906" s="36"/>
      <c r="AQ1906" s="36"/>
      <c r="AR1906" s="36"/>
      <c r="AS1906" s="36"/>
      <c r="AT1906" s="36"/>
      <c r="AU1906" s="36"/>
      <c r="AV1906" s="36"/>
      <c r="AW1906" s="36"/>
    </row>
    <row r="1907" spans="27:49">
      <c r="AA1907" s="38"/>
      <c r="AB1907" s="38"/>
      <c r="AP1907" s="36"/>
      <c r="AQ1907" s="36"/>
      <c r="AR1907" s="36"/>
      <c r="AS1907" s="36"/>
      <c r="AT1907" s="36"/>
      <c r="AU1907" s="36"/>
      <c r="AV1907" s="36"/>
      <c r="AW1907" s="36"/>
    </row>
    <row r="1908" spans="27:49">
      <c r="AA1908" s="38"/>
      <c r="AB1908" s="38"/>
      <c r="AP1908" s="36"/>
      <c r="AQ1908" s="36"/>
      <c r="AR1908" s="36"/>
      <c r="AS1908" s="36"/>
      <c r="AT1908" s="36"/>
      <c r="AU1908" s="36"/>
      <c r="AV1908" s="36"/>
      <c r="AW1908" s="36"/>
    </row>
    <row r="1909" spans="27:49">
      <c r="AA1909" s="38"/>
      <c r="AB1909" s="38"/>
      <c r="AP1909" s="36"/>
      <c r="AQ1909" s="36"/>
      <c r="AR1909" s="36"/>
      <c r="AS1909" s="36"/>
      <c r="AT1909" s="36"/>
      <c r="AU1909" s="36"/>
      <c r="AV1909" s="36"/>
      <c r="AW1909" s="36"/>
    </row>
    <row r="1910" spans="27:49">
      <c r="AA1910" s="38"/>
      <c r="AB1910" s="38"/>
      <c r="AP1910" s="36"/>
      <c r="AQ1910" s="36"/>
      <c r="AR1910" s="36"/>
      <c r="AS1910" s="36"/>
      <c r="AT1910" s="36"/>
      <c r="AU1910" s="36"/>
      <c r="AV1910" s="36"/>
      <c r="AW1910" s="36"/>
    </row>
    <row r="1911" spans="27:49">
      <c r="AA1911" s="38"/>
      <c r="AB1911" s="38"/>
      <c r="AP1911" s="36"/>
      <c r="AQ1911" s="36"/>
      <c r="AR1911" s="36"/>
      <c r="AS1911" s="36"/>
      <c r="AT1911" s="36"/>
      <c r="AU1911" s="36"/>
      <c r="AV1911" s="36"/>
      <c r="AW1911" s="36"/>
    </row>
    <row r="1912" spans="27:49">
      <c r="AA1912" s="38"/>
      <c r="AB1912" s="38"/>
      <c r="AP1912" s="36"/>
      <c r="AQ1912" s="36"/>
      <c r="AR1912" s="36"/>
      <c r="AS1912" s="36"/>
      <c r="AT1912" s="36"/>
      <c r="AU1912" s="36"/>
      <c r="AV1912" s="36"/>
      <c r="AW1912" s="36"/>
    </row>
    <row r="1913" spans="27:49">
      <c r="AA1913" s="38"/>
      <c r="AB1913" s="38"/>
      <c r="AP1913" s="36"/>
      <c r="AQ1913" s="36"/>
      <c r="AR1913" s="36"/>
      <c r="AS1913" s="36"/>
      <c r="AT1913" s="36"/>
      <c r="AU1913" s="36"/>
      <c r="AV1913" s="36"/>
      <c r="AW1913" s="36"/>
    </row>
    <row r="1914" spans="27:49">
      <c r="AA1914" s="38"/>
      <c r="AB1914" s="38"/>
      <c r="AP1914" s="36"/>
      <c r="AQ1914" s="36"/>
      <c r="AR1914" s="36"/>
      <c r="AS1914" s="36"/>
      <c r="AT1914" s="36"/>
      <c r="AU1914" s="36"/>
      <c r="AV1914" s="36"/>
      <c r="AW1914" s="36"/>
    </row>
    <row r="1915" spans="27:49">
      <c r="AA1915" s="38"/>
      <c r="AB1915" s="38"/>
      <c r="AP1915" s="36"/>
      <c r="AQ1915" s="36"/>
      <c r="AR1915" s="36"/>
      <c r="AS1915" s="36"/>
      <c r="AT1915" s="36"/>
      <c r="AU1915" s="36"/>
      <c r="AV1915" s="36"/>
      <c r="AW1915" s="36"/>
    </row>
    <row r="1916" spans="27:49">
      <c r="AA1916" s="38"/>
      <c r="AB1916" s="38"/>
      <c r="AP1916" s="36"/>
      <c r="AQ1916" s="36"/>
      <c r="AR1916" s="36"/>
      <c r="AS1916" s="36"/>
      <c r="AT1916" s="36"/>
      <c r="AU1916" s="36"/>
      <c r="AV1916" s="36"/>
      <c r="AW1916" s="36"/>
    </row>
    <row r="1917" spans="27:49">
      <c r="AA1917" s="38"/>
      <c r="AB1917" s="38"/>
      <c r="AP1917" s="36"/>
      <c r="AQ1917" s="36"/>
      <c r="AR1917" s="36"/>
      <c r="AS1917" s="36"/>
      <c r="AT1917" s="36"/>
      <c r="AU1917" s="36"/>
      <c r="AV1917" s="36"/>
      <c r="AW1917" s="36"/>
    </row>
    <row r="1918" spans="27:49">
      <c r="AA1918" s="38"/>
      <c r="AB1918" s="38"/>
      <c r="AP1918" s="36"/>
      <c r="AQ1918" s="36"/>
      <c r="AR1918" s="36"/>
      <c r="AS1918" s="36"/>
      <c r="AT1918" s="36"/>
      <c r="AU1918" s="36"/>
      <c r="AV1918" s="36"/>
      <c r="AW1918" s="36"/>
    </row>
    <row r="1919" spans="27:49">
      <c r="AA1919" s="38"/>
      <c r="AB1919" s="38"/>
      <c r="AP1919" s="36"/>
      <c r="AQ1919" s="36"/>
      <c r="AR1919" s="36"/>
      <c r="AS1919" s="36"/>
      <c r="AT1919" s="36"/>
      <c r="AU1919" s="36"/>
      <c r="AV1919" s="36"/>
      <c r="AW1919" s="36"/>
    </row>
    <row r="1920" spans="27:49">
      <c r="AA1920" s="38"/>
      <c r="AB1920" s="38"/>
      <c r="AP1920" s="36"/>
      <c r="AQ1920" s="36"/>
      <c r="AR1920" s="36"/>
      <c r="AS1920" s="36"/>
      <c r="AT1920" s="36"/>
      <c r="AU1920" s="36"/>
      <c r="AV1920" s="36"/>
      <c r="AW1920" s="36"/>
    </row>
    <row r="1921" spans="27:49">
      <c r="AA1921" s="38"/>
      <c r="AB1921" s="38"/>
      <c r="AP1921" s="36"/>
      <c r="AQ1921" s="36"/>
      <c r="AR1921" s="36"/>
      <c r="AS1921" s="36"/>
      <c r="AT1921" s="36"/>
      <c r="AU1921" s="36"/>
      <c r="AV1921" s="36"/>
      <c r="AW1921" s="36"/>
    </row>
    <row r="1922" spans="27:49">
      <c r="AA1922" s="38"/>
      <c r="AB1922" s="38"/>
      <c r="AP1922" s="36"/>
      <c r="AQ1922" s="36"/>
      <c r="AR1922" s="36"/>
      <c r="AS1922" s="36"/>
      <c r="AT1922" s="36"/>
      <c r="AU1922" s="36"/>
      <c r="AV1922" s="36"/>
      <c r="AW1922" s="36"/>
    </row>
    <row r="1923" spans="27:49">
      <c r="AA1923" s="38"/>
      <c r="AB1923" s="38"/>
      <c r="AP1923" s="36"/>
      <c r="AQ1923" s="36"/>
      <c r="AR1923" s="36"/>
      <c r="AS1923" s="36"/>
      <c r="AT1923" s="36"/>
      <c r="AU1923" s="36"/>
      <c r="AV1923" s="36"/>
      <c r="AW1923" s="36"/>
    </row>
    <row r="1924" spans="27:49">
      <c r="AA1924" s="38"/>
      <c r="AB1924" s="38"/>
      <c r="AP1924" s="36"/>
      <c r="AQ1924" s="36"/>
      <c r="AR1924" s="36"/>
      <c r="AS1924" s="36"/>
      <c r="AT1924" s="36"/>
      <c r="AU1924" s="36"/>
      <c r="AV1924" s="36"/>
      <c r="AW1924" s="36"/>
    </row>
    <row r="1925" spans="27:49">
      <c r="AA1925" s="38"/>
      <c r="AB1925" s="38"/>
      <c r="AP1925" s="36"/>
      <c r="AQ1925" s="36"/>
      <c r="AR1925" s="36"/>
      <c r="AS1925" s="36"/>
      <c r="AT1925" s="36"/>
      <c r="AU1925" s="36"/>
      <c r="AV1925" s="36"/>
      <c r="AW1925" s="36"/>
    </row>
    <row r="1926" spans="27:49">
      <c r="AA1926" s="38"/>
      <c r="AB1926" s="38"/>
      <c r="AP1926" s="36"/>
      <c r="AQ1926" s="36"/>
      <c r="AR1926" s="36"/>
      <c r="AS1926" s="36"/>
      <c r="AT1926" s="36"/>
      <c r="AU1926" s="36"/>
      <c r="AV1926" s="36"/>
      <c r="AW1926" s="36"/>
    </row>
    <row r="1927" spans="27:49">
      <c r="AA1927" s="38"/>
      <c r="AB1927" s="38"/>
      <c r="AP1927" s="36"/>
      <c r="AQ1927" s="36"/>
      <c r="AR1927" s="36"/>
      <c r="AS1927" s="36"/>
      <c r="AT1927" s="36"/>
      <c r="AU1927" s="36"/>
      <c r="AV1927" s="36"/>
      <c r="AW1927" s="36"/>
    </row>
    <row r="1928" spans="27:49">
      <c r="AA1928" s="38"/>
      <c r="AB1928" s="38"/>
      <c r="AP1928" s="36"/>
      <c r="AQ1928" s="36"/>
      <c r="AR1928" s="36"/>
      <c r="AS1928" s="36"/>
      <c r="AT1928" s="36"/>
      <c r="AU1928" s="36"/>
      <c r="AV1928" s="36"/>
      <c r="AW1928" s="36"/>
    </row>
    <row r="1929" spans="27:49">
      <c r="AA1929" s="38"/>
      <c r="AB1929" s="38"/>
      <c r="AP1929" s="36"/>
      <c r="AQ1929" s="36"/>
      <c r="AR1929" s="36"/>
      <c r="AS1929" s="36"/>
      <c r="AT1929" s="36"/>
      <c r="AU1929" s="36"/>
      <c r="AV1929" s="36"/>
      <c r="AW1929" s="36"/>
    </row>
    <row r="1930" spans="27:49">
      <c r="AA1930" s="38"/>
      <c r="AB1930" s="38"/>
      <c r="AP1930" s="36"/>
      <c r="AQ1930" s="36"/>
      <c r="AR1930" s="36"/>
      <c r="AS1930" s="36"/>
      <c r="AT1930" s="36"/>
      <c r="AU1930" s="36"/>
      <c r="AV1930" s="36"/>
      <c r="AW1930" s="36"/>
    </row>
    <row r="1931" spans="27:49">
      <c r="AA1931" s="38"/>
      <c r="AB1931" s="38"/>
      <c r="AP1931" s="36"/>
      <c r="AQ1931" s="36"/>
      <c r="AR1931" s="36"/>
      <c r="AS1931" s="36"/>
      <c r="AT1931" s="36"/>
      <c r="AU1931" s="36"/>
      <c r="AV1931" s="36"/>
      <c r="AW1931" s="36"/>
    </row>
    <row r="1932" spans="27:49">
      <c r="AA1932" s="38"/>
      <c r="AB1932" s="38"/>
      <c r="AP1932" s="36"/>
      <c r="AQ1932" s="36"/>
      <c r="AR1932" s="36"/>
      <c r="AS1932" s="36"/>
      <c r="AT1932" s="36"/>
      <c r="AU1932" s="36"/>
      <c r="AV1932" s="36"/>
      <c r="AW1932" s="36"/>
    </row>
    <row r="1933" spans="27:49">
      <c r="AA1933" s="38"/>
      <c r="AB1933" s="38"/>
      <c r="AP1933" s="36"/>
      <c r="AQ1933" s="36"/>
      <c r="AR1933" s="36"/>
      <c r="AS1933" s="36"/>
      <c r="AT1933" s="36"/>
      <c r="AU1933" s="36"/>
      <c r="AV1933" s="36"/>
      <c r="AW1933" s="36"/>
    </row>
    <row r="1934" spans="27:49">
      <c r="AA1934" s="38"/>
      <c r="AB1934" s="38"/>
      <c r="AP1934" s="36"/>
      <c r="AQ1934" s="36"/>
      <c r="AR1934" s="36"/>
      <c r="AS1934" s="36"/>
      <c r="AT1934" s="36"/>
      <c r="AU1934" s="36"/>
      <c r="AV1934" s="36"/>
      <c r="AW1934" s="36"/>
    </row>
    <row r="1935" spans="27:49">
      <c r="AA1935" s="38"/>
      <c r="AB1935" s="38"/>
      <c r="AP1935" s="36"/>
      <c r="AQ1935" s="36"/>
      <c r="AR1935" s="36"/>
      <c r="AS1935" s="36"/>
      <c r="AT1935" s="36"/>
      <c r="AU1935" s="36"/>
      <c r="AV1935" s="36"/>
      <c r="AW1935" s="36"/>
    </row>
    <row r="1936" spans="27:49">
      <c r="AA1936" s="38"/>
      <c r="AB1936" s="38"/>
      <c r="AP1936" s="36"/>
      <c r="AQ1936" s="36"/>
      <c r="AR1936" s="36"/>
      <c r="AS1936" s="36"/>
      <c r="AT1936" s="36"/>
      <c r="AU1936" s="36"/>
      <c r="AV1936" s="36"/>
      <c r="AW1936" s="36"/>
    </row>
    <row r="1937" spans="27:49">
      <c r="AA1937" s="38"/>
      <c r="AB1937" s="38"/>
      <c r="AP1937" s="36"/>
      <c r="AQ1937" s="36"/>
      <c r="AR1937" s="36"/>
      <c r="AS1937" s="36"/>
      <c r="AT1937" s="36"/>
      <c r="AU1937" s="36"/>
      <c r="AV1937" s="36"/>
      <c r="AW1937" s="36"/>
    </row>
    <row r="1938" spans="27:49">
      <c r="AA1938" s="38"/>
      <c r="AB1938" s="38"/>
      <c r="AP1938" s="36"/>
      <c r="AQ1938" s="36"/>
      <c r="AR1938" s="36"/>
      <c r="AS1938" s="36"/>
      <c r="AT1938" s="36"/>
      <c r="AU1938" s="36"/>
      <c r="AV1938" s="36"/>
      <c r="AW1938" s="36"/>
    </row>
    <row r="1939" spans="27:49">
      <c r="AA1939" s="38"/>
      <c r="AB1939" s="38"/>
      <c r="AP1939" s="36"/>
      <c r="AQ1939" s="36"/>
      <c r="AR1939" s="36"/>
      <c r="AS1939" s="36"/>
      <c r="AT1939" s="36"/>
      <c r="AU1939" s="36"/>
      <c r="AV1939" s="36"/>
      <c r="AW1939" s="36"/>
    </row>
    <row r="1940" spans="27:49">
      <c r="AA1940" s="38"/>
      <c r="AB1940" s="38"/>
      <c r="AP1940" s="36"/>
      <c r="AQ1940" s="36"/>
      <c r="AR1940" s="36"/>
      <c r="AS1940" s="36"/>
      <c r="AT1940" s="36"/>
      <c r="AU1940" s="36"/>
      <c r="AV1940" s="36"/>
      <c r="AW1940" s="36"/>
    </row>
    <row r="1941" spans="27:49">
      <c r="AA1941" s="38"/>
      <c r="AB1941" s="38"/>
      <c r="AP1941" s="36"/>
      <c r="AQ1941" s="36"/>
      <c r="AR1941" s="36"/>
      <c r="AS1941" s="36"/>
      <c r="AT1941" s="36"/>
      <c r="AU1941" s="36"/>
      <c r="AV1941" s="36"/>
      <c r="AW1941" s="36"/>
    </row>
    <row r="1942" spans="27:49">
      <c r="AA1942" s="38"/>
      <c r="AB1942" s="38"/>
      <c r="AP1942" s="36"/>
      <c r="AQ1942" s="36"/>
      <c r="AR1942" s="36"/>
      <c r="AS1942" s="36"/>
      <c r="AT1942" s="36"/>
      <c r="AU1942" s="36"/>
      <c r="AV1942" s="36"/>
      <c r="AW1942" s="36"/>
    </row>
    <row r="1943" spans="27:49">
      <c r="AA1943" s="38"/>
      <c r="AB1943" s="38"/>
      <c r="AP1943" s="36"/>
      <c r="AQ1943" s="36"/>
      <c r="AR1943" s="36"/>
      <c r="AS1943" s="36"/>
      <c r="AT1943" s="36"/>
      <c r="AU1943" s="36"/>
      <c r="AV1943" s="36"/>
      <c r="AW1943" s="36"/>
    </row>
    <row r="1944" spans="27:49">
      <c r="AA1944" s="38"/>
      <c r="AB1944" s="38"/>
      <c r="AP1944" s="36"/>
      <c r="AQ1944" s="36"/>
      <c r="AR1944" s="36"/>
      <c r="AS1944" s="36"/>
      <c r="AT1944" s="36"/>
      <c r="AU1944" s="36"/>
      <c r="AV1944" s="36"/>
      <c r="AW1944" s="36"/>
    </row>
    <row r="1945" spans="27:49">
      <c r="AA1945" s="38"/>
      <c r="AB1945" s="38"/>
      <c r="AP1945" s="36"/>
      <c r="AQ1945" s="36"/>
      <c r="AR1945" s="36"/>
      <c r="AS1945" s="36"/>
      <c r="AT1945" s="36"/>
      <c r="AU1945" s="36"/>
      <c r="AV1945" s="36"/>
      <c r="AW1945" s="36"/>
    </row>
    <row r="1946" spans="27:49">
      <c r="AA1946" s="38"/>
      <c r="AB1946" s="38"/>
      <c r="AP1946" s="36"/>
      <c r="AQ1946" s="36"/>
      <c r="AR1946" s="36"/>
      <c r="AS1946" s="36"/>
      <c r="AT1946" s="36"/>
      <c r="AU1946" s="36"/>
      <c r="AV1946" s="36"/>
      <c r="AW1946" s="36"/>
    </row>
    <row r="1947" spans="27:49">
      <c r="AA1947" s="38"/>
      <c r="AB1947" s="38"/>
      <c r="AP1947" s="36"/>
      <c r="AQ1947" s="36"/>
      <c r="AR1947" s="36"/>
      <c r="AS1947" s="36"/>
      <c r="AT1947" s="36"/>
      <c r="AU1947" s="36"/>
      <c r="AV1947" s="36"/>
      <c r="AW1947" s="36"/>
    </row>
    <row r="1948" spans="27:49">
      <c r="AA1948" s="38"/>
      <c r="AB1948" s="38"/>
      <c r="AP1948" s="36"/>
      <c r="AQ1948" s="36"/>
      <c r="AR1948" s="36"/>
      <c r="AS1948" s="36"/>
      <c r="AT1948" s="36"/>
      <c r="AU1948" s="36"/>
      <c r="AV1948" s="36"/>
      <c r="AW1948" s="36"/>
    </row>
    <row r="1949" spans="27:49">
      <c r="AA1949" s="38"/>
      <c r="AB1949" s="38"/>
      <c r="AP1949" s="36"/>
      <c r="AQ1949" s="36"/>
      <c r="AR1949" s="36"/>
      <c r="AS1949" s="36"/>
      <c r="AT1949" s="36"/>
      <c r="AU1949" s="36"/>
      <c r="AV1949" s="36"/>
      <c r="AW1949" s="36"/>
    </row>
    <row r="1950" spans="27:49">
      <c r="AA1950" s="38"/>
      <c r="AB1950" s="38"/>
      <c r="AP1950" s="36"/>
      <c r="AQ1950" s="36"/>
      <c r="AR1950" s="36"/>
      <c r="AS1950" s="36"/>
      <c r="AT1950" s="36"/>
      <c r="AU1950" s="36"/>
      <c r="AV1950" s="36"/>
      <c r="AW1950" s="36"/>
    </row>
    <row r="1951" spans="27:49">
      <c r="AA1951" s="38"/>
      <c r="AB1951" s="38"/>
      <c r="AP1951" s="36"/>
      <c r="AQ1951" s="36"/>
      <c r="AR1951" s="36"/>
      <c r="AS1951" s="36"/>
      <c r="AT1951" s="36"/>
      <c r="AU1951" s="36"/>
      <c r="AV1951" s="36"/>
      <c r="AW1951" s="36"/>
    </row>
    <row r="1952" spans="27:49">
      <c r="AA1952" s="38"/>
      <c r="AB1952" s="38"/>
      <c r="AP1952" s="36"/>
      <c r="AQ1952" s="36"/>
      <c r="AR1952" s="36"/>
      <c r="AS1952" s="36"/>
      <c r="AT1952" s="36"/>
      <c r="AU1952" s="36"/>
      <c r="AV1952" s="36"/>
      <c r="AW1952" s="36"/>
    </row>
    <row r="1953" spans="27:49">
      <c r="AA1953" s="38"/>
      <c r="AB1953" s="38"/>
      <c r="AP1953" s="36"/>
      <c r="AQ1953" s="36"/>
      <c r="AR1953" s="36"/>
      <c r="AS1953" s="36"/>
      <c r="AT1953" s="36"/>
      <c r="AU1953" s="36"/>
      <c r="AV1953" s="36"/>
      <c r="AW1953" s="36"/>
    </row>
    <row r="1954" spans="27:49">
      <c r="AA1954" s="38"/>
      <c r="AB1954" s="38"/>
      <c r="AP1954" s="36"/>
      <c r="AQ1954" s="36"/>
      <c r="AR1954" s="36"/>
      <c r="AS1954" s="36"/>
      <c r="AT1954" s="36"/>
      <c r="AU1954" s="36"/>
      <c r="AV1954" s="36"/>
      <c r="AW1954" s="36"/>
    </row>
    <row r="1955" spans="27:49">
      <c r="AA1955" s="38"/>
      <c r="AB1955" s="38"/>
      <c r="AP1955" s="36"/>
      <c r="AQ1955" s="36"/>
      <c r="AR1955" s="36"/>
      <c r="AS1955" s="36"/>
      <c r="AT1955" s="36"/>
      <c r="AU1955" s="36"/>
      <c r="AV1955" s="36"/>
      <c r="AW1955" s="36"/>
    </row>
    <row r="1956" spans="27:49">
      <c r="AA1956" s="38"/>
      <c r="AB1956" s="38"/>
      <c r="AP1956" s="36"/>
      <c r="AQ1956" s="36"/>
      <c r="AR1956" s="36"/>
      <c r="AS1956" s="36"/>
      <c r="AT1956" s="36"/>
      <c r="AU1956" s="36"/>
      <c r="AV1956" s="36"/>
      <c r="AW1956" s="36"/>
    </row>
    <row r="1957" spans="27:49">
      <c r="AA1957" s="38"/>
      <c r="AB1957" s="38"/>
      <c r="AP1957" s="36"/>
      <c r="AQ1957" s="36"/>
      <c r="AR1957" s="36"/>
      <c r="AS1957" s="36"/>
      <c r="AT1957" s="36"/>
      <c r="AU1957" s="36"/>
      <c r="AV1957" s="36"/>
      <c r="AW1957" s="36"/>
    </row>
    <row r="1958" spans="27:49">
      <c r="AA1958" s="38"/>
      <c r="AB1958" s="38"/>
      <c r="AP1958" s="36"/>
      <c r="AQ1958" s="36"/>
      <c r="AR1958" s="36"/>
      <c r="AS1958" s="36"/>
      <c r="AT1958" s="36"/>
      <c r="AU1958" s="36"/>
      <c r="AV1958" s="36"/>
      <c r="AW1958" s="36"/>
    </row>
    <row r="1959" spans="27:49">
      <c r="AA1959" s="38"/>
      <c r="AB1959" s="38"/>
      <c r="AP1959" s="36"/>
      <c r="AQ1959" s="36"/>
      <c r="AR1959" s="36"/>
      <c r="AS1959" s="36"/>
      <c r="AT1959" s="36"/>
      <c r="AU1959" s="36"/>
      <c r="AV1959" s="36"/>
      <c r="AW1959" s="36"/>
    </row>
    <row r="1960" spans="27:49">
      <c r="AA1960" s="38"/>
      <c r="AB1960" s="38"/>
      <c r="AP1960" s="36"/>
      <c r="AQ1960" s="36"/>
      <c r="AR1960" s="36"/>
      <c r="AS1960" s="36"/>
      <c r="AT1960" s="36"/>
      <c r="AU1960" s="36"/>
      <c r="AV1960" s="36"/>
      <c r="AW1960" s="36"/>
    </row>
    <row r="1961" spans="27:49">
      <c r="AA1961" s="38"/>
      <c r="AB1961" s="38"/>
      <c r="AP1961" s="36"/>
      <c r="AQ1961" s="36"/>
      <c r="AR1961" s="36"/>
      <c r="AS1961" s="36"/>
      <c r="AT1961" s="36"/>
      <c r="AU1961" s="36"/>
      <c r="AV1961" s="36"/>
      <c r="AW1961" s="36"/>
    </row>
    <row r="1962" spans="27:49">
      <c r="AA1962" s="38"/>
      <c r="AB1962" s="38"/>
      <c r="AP1962" s="36"/>
      <c r="AQ1962" s="36"/>
      <c r="AR1962" s="36"/>
      <c r="AS1962" s="36"/>
      <c r="AT1962" s="36"/>
      <c r="AU1962" s="36"/>
      <c r="AV1962" s="36"/>
      <c r="AW1962" s="36"/>
    </row>
    <row r="1963" spans="27:49">
      <c r="AA1963" s="38"/>
      <c r="AB1963" s="38"/>
      <c r="AP1963" s="36"/>
      <c r="AQ1963" s="36"/>
      <c r="AR1963" s="36"/>
      <c r="AS1963" s="36"/>
      <c r="AT1963" s="36"/>
      <c r="AU1963" s="36"/>
      <c r="AV1963" s="36"/>
      <c r="AW1963" s="36"/>
    </row>
    <row r="1964" spans="27:49">
      <c r="AA1964" s="38"/>
      <c r="AB1964" s="38"/>
      <c r="AP1964" s="36"/>
      <c r="AQ1964" s="36"/>
      <c r="AR1964" s="36"/>
      <c r="AS1964" s="36"/>
      <c r="AT1964" s="36"/>
      <c r="AU1964" s="36"/>
      <c r="AV1964" s="36"/>
      <c r="AW1964" s="36"/>
    </row>
    <row r="1965" spans="27:49">
      <c r="AA1965" s="38"/>
      <c r="AB1965" s="38"/>
      <c r="AP1965" s="36"/>
      <c r="AQ1965" s="36"/>
      <c r="AR1965" s="36"/>
      <c r="AS1965" s="36"/>
      <c r="AT1965" s="36"/>
      <c r="AU1965" s="36"/>
      <c r="AV1965" s="36"/>
      <c r="AW1965" s="36"/>
    </row>
    <row r="1966" spans="27:49">
      <c r="AA1966" s="38"/>
      <c r="AB1966" s="38"/>
      <c r="AP1966" s="36"/>
      <c r="AQ1966" s="36"/>
      <c r="AR1966" s="36"/>
      <c r="AS1966" s="36"/>
      <c r="AT1966" s="36"/>
      <c r="AU1966" s="36"/>
      <c r="AV1966" s="36"/>
      <c r="AW1966" s="36"/>
    </row>
    <row r="1967" spans="27:49">
      <c r="AA1967" s="38"/>
      <c r="AB1967" s="38"/>
      <c r="AP1967" s="36"/>
      <c r="AQ1967" s="36"/>
      <c r="AR1967" s="36"/>
      <c r="AS1967" s="36"/>
      <c r="AT1967" s="36"/>
      <c r="AU1967" s="36"/>
      <c r="AV1967" s="36"/>
      <c r="AW1967" s="36"/>
    </row>
    <row r="1968" spans="27:49">
      <c r="AA1968" s="38"/>
      <c r="AB1968" s="38"/>
      <c r="AP1968" s="36"/>
      <c r="AQ1968" s="36"/>
      <c r="AR1968" s="36"/>
      <c r="AS1968" s="36"/>
      <c r="AT1968" s="36"/>
      <c r="AU1968" s="36"/>
      <c r="AV1968" s="36"/>
      <c r="AW1968" s="36"/>
    </row>
    <row r="1969" spans="27:49">
      <c r="AA1969" s="38"/>
      <c r="AB1969" s="38"/>
      <c r="AP1969" s="36"/>
      <c r="AQ1969" s="36"/>
      <c r="AR1969" s="36"/>
      <c r="AS1969" s="36"/>
      <c r="AT1969" s="36"/>
      <c r="AU1969" s="36"/>
      <c r="AV1969" s="36"/>
      <c r="AW1969" s="36"/>
    </row>
    <row r="1970" spans="27:49">
      <c r="AA1970" s="38"/>
      <c r="AB1970" s="38"/>
      <c r="AP1970" s="36"/>
      <c r="AQ1970" s="36"/>
      <c r="AR1970" s="36"/>
      <c r="AS1970" s="36"/>
      <c r="AT1970" s="36"/>
      <c r="AU1970" s="36"/>
      <c r="AV1970" s="36"/>
      <c r="AW1970" s="36"/>
    </row>
    <row r="1971" spans="27:49">
      <c r="AA1971" s="38"/>
      <c r="AB1971" s="38"/>
      <c r="AP1971" s="36"/>
      <c r="AQ1971" s="36"/>
      <c r="AR1971" s="36"/>
      <c r="AS1971" s="36"/>
      <c r="AT1971" s="36"/>
      <c r="AU1971" s="36"/>
      <c r="AV1971" s="36"/>
      <c r="AW1971" s="36"/>
    </row>
    <row r="1972" spans="27:49">
      <c r="AA1972" s="38"/>
      <c r="AB1972" s="38"/>
      <c r="AP1972" s="36"/>
      <c r="AQ1972" s="36"/>
      <c r="AR1972" s="36"/>
      <c r="AS1972" s="36"/>
      <c r="AT1972" s="36"/>
      <c r="AU1972" s="36"/>
      <c r="AV1972" s="36"/>
      <c r="AW1972" s="36"/>
    </row>
    <row r="1973" spans="27:49">
      <c r="AA1973" s="38"/>
      <c r="AB1973" s="38"/>
      <c r="AP1973" s="36"/>
      <c r="AQ1973" s="36"/>
      <c r="AR1973" s="36"/>
      <c r="AS1973" s="36"/>
      <c r="AT1973" s="36"/>
      <c r="AU1973" s="36"/>
      <c r="AV1973" s="36"/>
      <c r="AW1973" s="36"/>
    </row>
    <row r="1974" spans="27:49">
      <c r="AA1974" s="38"/>
      <c r="AB1974" s="38"/>
      <c r="AP1974" s="36"/>
      <c r="AQ1974" s="36"/>
      <c r="AR1974" s="36"/>
      <c r="AS1974" s="36"/>
      <c r="AT1974" s="36"/>
      <c r="AU1974" s="36"/>
      <c r="AV1974" s="36"/>
      <c r="AW1974" s="36"/>
    </row>
    <row r="1975" spans="27:49">
      <c r="AA1975" s="38"/>
      <c r="AB1975" s="38"/>
      <c r="AP1975" s="36"/>
      <c r="AQ1975" s="36"/>
      <c r="AR1975" s="36"/>
      <c r="AS1975" s="36"/>
      <c r="AT1975" s="36"/>
      <c r="AU1975" s="36"/>
      <c r="AV1975" s="36"/>
      <c r="AW1975" s="36"/>
    </row>
    <row r="1976" spans="27:49">
      <c r="AA1976" s="38"/>
      <c r="AB1976" s="38"/>
      <c r="AP1976" s="36"/>
      <c r="AQ1976" s="36"/>
      <c r="AR1976" s="36"/>
      <c r="AS1976" s="36"/>
      <c r="AT1976" s="36"/>
      <c r="AU1976" s="36"/>
      <c r="AV1976" s="36"/>
      <c r="AW1976" s="36"/>
    </row>
    <row r="1977" spans="27:49">
      <c r="AA1977" s="38"/>
      <c r="AB1977" s="38"/>
      <c r="AP1977" s="36"/>
      <c r="AQ1977" s="36"/>
      <c r="AR1977" s="36"/>
      <c r="AS1977" s="36"/>
      <c r="AT1977" s="36"/>
      <c r="AU1977" s="36"/>
      <c r="AV1977" s="36"/>
      <c r="AW1977" s="36"/>
    </row>
    <row r="1978" spans="27:49">
      <c r="AA1978" s="38"/>
      <c r="AB1978" s="38"/>
      <c r="AP1978" s="36"/>
      <c r="AQ1978" s="36"/>
      <c r="AR1978" s="36"/>
      <c r="AS1978" s="36"/>
      <c r="AT1978" s="36"/>
      <c r="AU1978" s="36"/>
      <c r="AV1978" s="36"/>
      <c r="AW1978" s="36"/>
    </row>
    <row r="1979" spans="27:49">
      <c r="AA1979" s="38"/>
      <c r="AB1979" s="38"/>
      <c r="AP1979" s="36"/>
      <c r="AQ1979" s="36"/>
      <c r="AR1979" s="36"/>
      <c r="AS1979" s="36"/>
      <c r="AT1979" s="36"/>
      <c r="AU1979" s="36"/>
      <c r="AV1979" s="36"/>
      <c r="AW1979" s="36"/>
    </row>
    <row r="1980" spans="27:49">
      <c r="AA1980" s="38"/>
      <c r="AB1980" s="38"/>
      <c r="AP1980" s="36"/>
      <c r="AQ1980" s="36"/>
      <c r="AR1980" s="36"/>
      <c r="AS1980" s="36"/>
      <c r="AT1980" s="36"/>
      <c r="AU1980" s="36"/>
      <c r="AV1980" s="36"/>
      <c r="AW1980" s="36"/>
    </row>
    <row r="1981" spans="27:49">
      <c r="AA1981" s="38"/>
      <c r="AB1981" s="38"/>
      <c r="AP1981" s="36"/>
      <c r="AQ1981" s="36"/>
      <c r="AR1981" s="36"/>
      <c r="AS1981" s="36"/>
      <c r="AT1981" s="36"/>
      <c r="AU1981" s="36"/>
      <c r="AV1981" s="36"/>
      <c r="AW1981" s="36"/>
    </row>
    <row r="1982" spans="27:49">
      <c r="AA1982" s="38"/>
      <c r="AB1982" s="38"/>
      <c r="AP1982" s="36"/>
      <c r="AQ1982" s="36"/>
      <c r="AR1982" s="36"/>
      <c r="AS1982" s="36"/>
      <c r="AT1982" s="36"/>
      <c r="AU1982" s="36"/>
      <c r="AV1982" s="36"/>
      <c r="AW1982" s="36"/>
    </row>
    <row r="1983" spans="27:49">
      <c r="AA1983" s="38"/>
      <c r="AB1983" s="38"/>
      <c r="AP1983" s="36"/>
      <c r="AQ1983" s="36"/>
      <c r="AR1983" s="36"/>
      <c r="AS1983" s="36"/>
      <c r="AT1983" s="36"/>
      <c r="AU1983" s="36"/>
      <c r="AV1983" s="36"/>
      <c r="AW1983" s="36"/>
    </row>
    <row r="1984" spans="27:49">
      <c r="AA1984" s="38"/>
      <c r="AB1984" s="38"/>
      <c r="AP1984" s="36"/>
      <c r="AQ1984" s="36"/>
      <c r="AR1984" s="36"/>
      <c r="AS1984" s="36"/>
      <c r="AT1984" s="36"/>
      <c r="AU1984" s="36"/>
      <c r="AV1984" s="36"/>
      <c r="AW1984" s="36"/>
    </row>
    <row r="1985" spans="27:49">
      <c r="AA1985" s="38"/>
      <c r="AB1985" s="38"/>
      <c r="AP1985" s="36"/>
      <c r="AQ1985" s="36"/>
      <c r="AR1985" s="36"/>
      <c r="AS1985" s="36"/>
      <c r="AT1985" s="36"/>
      <c r="AU1985" s="36"/>
      <c r="AV1985" s="36"/>
      <c r="AW1985" s="36"/>
    </row>
    <row r="1986" spans="27:49">
      <c r="AA1986" s="38"/>
      <c r="AB1986" s="38"/>
      <c r="AP1986" s="36"/>
      <c r="AQ1986" s="36"/>
      <c r="AR1986" s="36"/>
      <c r="AS1986" s="36"/>
      <c r="AT1986" s="36"/>
      <c r="AU1986" s="36"/>
      <c r="AV1986" s="36"/>
      <c r="AW1986" s="36"/>
    </row>
    <row r="1987" spans="27:49">
      <c r="AA1987" s="38"/>
      <c r="AB1987" s="38"/>
      <c r="AP1987" s="36"/>
      <c r="AQ1987" s="36"/>
      <c r="AR1987" s="36"/>
      <c r="AS1987" s="36"/>
      <c r="AT1987" s="36"/>
      <c r="AU1987" s="36"/>
      <c r="AV1987" s="36"/>
      <c r="AW1987" s="36"/>
    </row>
    <row r="1988" spans="27:49">
      <c r="AA1988" s="38"/>
      <c r="AB1988" s="38"/>
      <c r="AP1988" s="36"/>
      <c r="AQ1988" s="36"/>
      <c r="AR1988" s="36"/>
      <c r="AS1988" s="36"/>
      <c r="AT1988" s="36"/>
      <c r="AU1988" s="36"/>
      <c r="AV1988" s="36"/>
      <c r="AW1988" s="36"/>
    </row>
    <row r="1989" spans="27:49">
      <c r="AA1989" s="38"/>
      <c r="AB1989" s="38"/>
      <c r="AP1989" s="36"/>
      <c r="AQ1989" s="36"/>
      <c r="AR1989" s="36"/>
      <c r="AS1989" s="36"/>
      <c r="AT1989" s="36"/>
      <c r="AU1989" s="36"/>
      <c r="AV1989" s="36"/>
      <c r="AW1989" s="36"/>
    </row>
    <row r="1990" spans="27:49">
      <c r="AA1990" s="38"/>
      <c r="AB1990" s="38"/>
      <c r="AP1990" s="36"/>
      <c r="AQ1990" s="36"/>
      <c r="AR1990" s="36"/>
      <c r="AS1990" s="36"/>
      <c r="AT1990" s="36"/>
      <c r="AU1990" s="36"/>
      <c r="AV1990" s="36"/>
      <c r="AW1990" s="36"/>
    </row>
    <row r="1991" spans="27:49">
      <c r="AA1991" s="38"/>
      <c r="AB1991" s="38"/>
      <c r="AP1991" s="36"/>
      <c r="AQ1991" s="36"/>
      <c r="AR1991" s="36"/>
      <c r="AS1991" s="36"/>
      <c r="AT1991" s="36"/>
      <c r="AU1991" s="36"/>
      <c r="AV1991" s="36"/>
      <c r="AW1991" s="36"/>
    </row>
    <row r="1992" spans="27:49">
      <c r="AA1992" s="38"/>
      <c r="AB1992" s="38"/>
      <c r="AP1992" s="36"/>
      <c r="AQ1992" s="36"/>
      <c r="AR1992" s="36"/>
      <c r="AS1992" s="36"/>
      <c r="AT1992" s="36"/>
      <c r="AU1992" s="36"/>
      <c r="AV1992" s="36"/>
      <c r="AW1992" s="36"/>
    </row>
    <row r="1993" spans="27:49">
      <c r="AA1993" s="38"/>
      <c r="AB1993" s="38"/>
      <c r="AP1993" s="36"/>
      <c r="AQ1993" s="36"/>
      <c r="AR1993" s="36"/>
      <c r="AS1993" s="36"/>
      <c r="AT1993" s="36"/>
      <c r="AU1993" s="36"/>
      <c r="AV1993" s="36"/>
      <c r="AW1993" s="36"/>
    </row>
    <row r="1994" spans="27:49">
      <c r="AA1994" s="38"/>
      <c r="AB1994" s="38"/>
      <c r="AP1994" s="36"/>
      <c r="AQ1994" s="36"/>
      <c r="AR1994" s="36"/>
      <c r="AS1994" s="36"/>
      <c r="AT1994" s="36"/>
      <c r="AU1994" s="36"/>
      <c r="AV1994" s="36"/>
      <c r="AW1994" s="36"/>
    </row>
    <row r="1995" spans="27:49">
      <c r="AA1995" s="38"/>
      <c r="AB1995" s="38"/>
      <c r="AP1995" s="36"/>
      <c r="AQ1995" s="36"/>
      <c r="AR1995" s="36"/>
      <c r="AS1995" s="36"/>
      <c r="AT1995" s="36"/>
      <c r="AU1995" s="36"/>
      <c r="AV1995" s="36"/>
      <c r="AW1995" s="36"/>
    </row>
    <row r="1996" spans="27:49">
      <c r="AA1996" s="38"/>
      <c r="AB1996" s="38"/>
      <c r="AP1996" s="36"/>
      <c r="AQ1996" s="36"/>
      <c r="AR1996" s="36"/>
      <c r="AS1996" s="36"/>
      <c r="AT1996" s="36"/>
      <c r="AU1996" s="36"/>
      <c r="AV1996" s="36"/>
      <c r="AW1996" s="36"/>
    </row>
    <row r="1997" spans="27:49">
      <c r="AA1997" s="38"/>
      <c r="AB1997" s="38"/>
      <c r="AP1997" s="36"/>
      <c r="AQ1997" s="36"/>
      <c r="AR1997" s="36"/>
      <c r="AS1997" s="36"/>
      <c r="AT1997" s="36"/>
      <c r="AU1997" s="36"/>
      <c r="AV1997" s="36"/>
      <c r="AW1997" s="36"/>
    </row>
    <row r="1998" spans="27:49">
      <c r="AA1998" s="38"/>
      <c r="AB1998" s="38"/>
      <c r="AP1998" s="36"/>
      <c r="AQ1998" s="36"/>
      <c r="AR1998" s="36"/>
      <c r="AS1998" s="36"/>
      <c r="AT1998" s="36"/>
      <c r="AU1998" s="36"/>
      <c r="AV1998" s="36"/>
      <c r="AW1998" s="36"/>
    </row>
    <row r="1999" spans="27:49">
      <c r="AA1999" s="38"/>
      <c r="AB1999" s="38"/>
      <c r="AP1999" s="36"/>
      <c r="AQ1999" s="36"/>
      <c r="AR1999" s="36"/>
      <c r="AS1999" s="36"/>
      <c r="AT1999" s="36"/>
      <c r="AU1999" s="36"/>
      <c r="AV1999" s="36"/>
      <c r="AW1999" s="36"/>
    </row>
    <row r="2000" spans="27:49">
      <c r="AA2000" s="38"/>
      <c r="AB2000" s="38"/>
      <c r="AP2000" s="36"/>
      <c r="AQ2000" s="36"/>
      <c r="AR2000" s="36"/>
      <c r="AS2000" s="36"/>
      <c r="AT2000" s="36"/>
      <c r="AU2000" s="36"/>
      <c r="AV2000" s="36"/>
      <c r="AW2000" s="36"/>
    </row>
    <row r="2001" spans="27:49">
      <c r="AA2001" s="38"/>
      <c r="AB2001" s="38"/>
      <c r="AP2001" s="36"/>
      <c r="AQ2001" s="36"/>
      <c r="AR2001" s="36"/>
      <c r="AS2001" s="36"/>
      <c r="AT2001" s="36"/>
      <c r="AU2001" s="36"/>
      <c r="AV2001" s="36"/>
      <c r="AW2001" s="36"/>
    </row>
    <row r="2002" spans="27:49">
      <c r="AA2002" s="38"/>
      <c r="AB2002" s="38"/>
      <c r="AP2002" s="36"/>
      <c r="AQ2002" s="36"/>
      <c r="AR2002" s="36"/>
      <c r="AS2002" s="36"/>
      <c r="AT2002" s="36"/>
      <c r="AU2002" s="36"/>
      <c r="AV2002" s="36"/>
      <c r="AW2002" s="36"/>
    </row>
    <row r="2003" spans="27:49">
      <c r="AA2003" s="38"/>
      <c r="AB2003" s="38"/>
      <c r="AP2003" s="36"/>
      <c r="AQ2003" s="36"/>
      <c r="AR2003" s="36"/>
      <c r="AS2003" s="36"/>
      <c r="AT2003" s="36"/>
      <c r="AU2003" s="36"/>
      <c r="AV2003" s="36"/>
      <c r="AW2003" s="36"/>
    </row>
    <row r="2004" spans="27:49">
      <c r="AA2004" s="38"/>
      <c r="AB2004" s="38"/>
      <c r="AP2004" s="36"/>
      <c r="AQ2004" s="36"/>
      <c r="AR2004" s="36"/>
      <c r="AS2004" s="36"/>
      <c r="AT2004" s="36"/>
      <c r="AU2004" s="36"/>
      <c r="AV2004" s="36"/>
      <c r="AW2004" s="36"/>
    </row>
    <row r="2005" spans="27:49">
      <c r="AA2005" s="38"/>
      <c r="AB2005" s="38"/>
      <c r="AP2005" s="36"/>
      <c r="AQ2005" s="36"/>
      <c r="AR2005" s="36"/>
      <c r="AS2005" s="36"/>
      <c r="AT2005" s="36"/>
      <c r="AU2005" s="36"/>
      <c r="AV2005" s="36"/>
      <c r="AW2005" s="36"/>
    </row>
    <row r="2006" spans="27:49">
      <c r="AA2006" s="38"/>
      <c r="AB2006" s="38"/>
      <c r="AP2006" s="36"/>
      <c r="AQ2006" s="36"/>
      <c r="AR2006" s="36"/>
      <c r="AS2006" s="36"/>
      <c r="AT2006" s="36"/>
      <c r="AU2006" s="36"/>
      <c r="AV2006" s="36"/>
      <c r="AW2006" s="36"/>
    </row>
    <row r="2007" spans="27:49">
      <c r="AA2007" s="38"/>
      <c r="AB2007" s="38"/>
      <c r="AP2007" s="36"/>
      <c r="AQ2007" s="36"/>
      <c r="AR2007" s="36"/>
      <c r="AS2007" s="36"/>
      <c r="AT2007" s="36"/>
      <c r="AU2007" s="36"/>
      <c r="AV2007" s="36"/>
      <c r="AW2007" s="36"/>
    </row>
    <row r="2008" spans="27:49">
      <c r="AA2008" s="38"/>
      <c r="AB2008" s="38"/>
      <c r="AP2008" s="36"/>
      <c r="AQ2008" s="36"/>
      <c r="AR2008" s="36"/>
      <c r="AS2008" s="36"/>
      <c r="AT2008" s="36"/>
      <c r="AU2008" s="36"/>
      <c r="AV2008" s="36"/>
      <c r="AW2008" s="36"/>
    </row>
    <row r="2009" spans="27:49">
      <c r="AA2009" s="38"/>
      <c r="AB2009" s="38"/>
      <c r="AP2009" s="36"/>
      <c r="AQ2009" s="36"/>
      <c r="AR2009" s="36"/>
      <c r="AS2009" s="36"/>
      <c r="AT2009" s="36"/>
      <c r="AU2009" s="36"/>
      <c r="AV2009" s="36"/>
      <c r="AW2009" s="36"/>
    </row>
    <row r="2010" spans="27:49">
      <c r="AA2010" s="38"/>
      <c r="AB2010" s="38"/>
      <c r="AP2010" s="36"/>
      <c r="AQ2010" s="36"/>
      <c r="AR2010" s="36"/>
      <c r="AS2010" s="36"/>
      <c r="AT2010" s="36"/>
      <c r="AU2010" s="36"/>
      <c r="AV2010" s="36"/>
      <c r="AW2010" s="36"/>
    </row>
    <row r="2011" spans="27:49">
      <c r="AA2011" s="38"/>
      <c r="AB2011" s="38"/>
      <c r="AP2011" s="36"/>
      <c r="AQ2011" s="36"/>
      <c r="AR2011" s="36"/>
      <c r="AS2011" s="36"/>
      <c r="AT2011" s="36"/>
      <c r="AU2011" s="36"/>
      <c r="AV2011" s="36"/>
      <c r="AW2011" s="36"/>
    </row>
    <row r="2012" spans="27:49">
      <c r="AA2012" s="38"/>
      <c r="AB2012" s="38"/>
      <c r="AP2012" s="36"/>
      <c r="AQ2012" s="36"/>
      <c r="AR2012" s="36"/>
      <c r="AS2012" s="36"/>
      <c r="AT2012" s="36"/>
      <c r="AU2012" s="36"/>
      <c r="AV2012" s="36"/>
      <c r="AW2012" s="36"/>
    </row>
    <row r="2013" spans="27:49">
      <c r="AA2013" s="38"/>
      <c r="AB2013" s="38"/>
      <c r="AP2013" s="36"/>
      <c r="AQ2013" s="36"/>
      <c r="AR2013" s="36"/>
      <c r="AS2013" s="36"/>
      <c r="AT2013" s="36"/>
      <c r="AU2013" s="36"/>
      <c r="AV2013" s="36"/>
      <c r="AW2013" s="36"/>
    </row>
    <row r="2014" spans="27:49">
      <c r="AA2014" s="38"/>
      <c r="AB2014" s="38"/>
      <c r="AP2014" s="36"/>
      <c r="AQ2014" s="36"/>
      <c r="AR2014" s="36"/>
      <c r="AS2014" s="36"/>
      <c r="AT2014" s="36"/>
      <c r="AU2014" s="36"/>
      <c r="AV2014" s="36"/>
      <c r="AW2014" s="36"/>
    </row>
    <row r="2015" spans="27:49">
      <c r="AA2015" s="38"/>
      <c r="AB2015" s="38"/>
      <c r="AP2015" s="36"/>
      <c r="AQ2015" s="36"/>
      <c r="AR2015" s="36"/>
      <c r="AS2015" s="36"/>
      <c r="AT2015" s="36"/>
      <c r="AU2015" s="36"/>
      <c r="AV2015" s="36"/>
      <c r="AW2015" s="36"/>
    </row>
    <row r="2016" spans="27:49">
      <c r="AA2016" s="38"/>
      <c r="AB2016" s="38"/>
      <c r="AP2016" s="36"/>
      <c r="AQ2016" s="36"/>
      <c r="AR2016" s="36"/>
      <c r="AS2016" s="36"/>
      <c r="AT2016" s="36"/>
      <c r="AU2016" s="36"/>
      <c r="AV2016" s="36"/>
      <c r="AW2016" s="36"/>
    </row>
    <row r="2017" spans="27:49">
      <c r="AA2017" s="38"/>
      <c r="AB2017" s="38"/>
      <c r="AP2017" s="36"/>
      <c r="AQ2017" s="36"/>
      <c r="AR2017" s="36"/>
      <c r="AS2017" s="36"/>
      <c r="AT2017" s="36"/>
      <c r="AU2017" s="36"/>
      <c r="AV2017" s="36"/>
      <c r="AW2017" s="36"/>
    </row>
    <row r="2018" spans="27:49">
      <c r="AA2018" s="38"/>
      <c r="AB2018" s="38"/>
      <c r="AP2018" s="36"/>
      <c r="AQ2018" s="36"/>
      <c r="AR2018" s="36"/>
      <c r="AS2018" s="36"/>
      <c r="AT2018" s="36"/>
      <c r="AU2018" s="36"/>
      <c r="AV2018" s="36"/>
      <c r="AW2018" s="36"/>
    </row>
    <row r="2019" spans="27:49">
      <c r="AA2019" s="38"/>
      <c r="AB2019" s="38"/>
      <c r="AP2019" s="36"/>
      <c r="AQ2019" s="36"/>
      <c r="AR2019" s="36"/>
      <c r="AS2019" s="36"/>
      <c r="AT2019" s="36"/>
      <c r="AU2019" s="36"/>
      <c r="AV2019" s="36"/>
      <c r="AW2019" s="36"/>
    </row>
    <row r="2020" spans="27:49">
      <c r="AA2020" s="38"/>
      <c r="AB2020" s="38"/>
      <c r="AP2020" s="36"/>
      <c r="AQ2020" s="36"/>
      <c r="AR2020" s="36"/>
      <c r="AS2020" s="36"/>
      <c r="AT2020" s="36"/>
      <c r="AU2020" s="36"/>
      <c r="AV2020" s="36"/>
      <c r="AW2020" s="36"/>
    </row>
    <row r="2021" spans="27:49">
      <c r="AA2021" s="38"/>
      <c r="AB2021" s="38"/>
      <c r="AP2021" s="36"/>
      <c r="AQ2021" s="36"/>
      <c r="AR2021" s="36"/>
      <c r="AS2021" s="36"/>
      <c r="AT2021" s="36"/>
      <c r="AU2021" s="36"/>
      <c r="AV2021" s="36"/>
      <c r="AW2021" s="36"/>
    </row>
    <row r="2022" spans="27:49">
      <c r="AA2022" s="38"/>
      <c r="AB2022" s="38"/>
      <c r="AP2022" s="36"/>
      <c r="AQ2022" s="36"/>
      <c r="AR2022" s="36"/>
      <c r="AS2022" s="36"/>
      <c r="AT2022" s="36"/>
      <c r="AU2022" s="36"/>
      <c r="AV2022" s="36"/>
      <c r="AW2022" s="36"/>
    </row>
    <row r="2023" spans="27:49">
      <c r="AA2023" s="38"/>
      <c r="AB2023" s="38"/>
      <c r="AP2023" s="36"/>
      <c r="AQ2023" s="36"/>
      <c r="AR2023" s="36"/>
      <c r="AS2023" s="36"/>
      <c r="AT2023" s="36"/>
      <c r="AU2023" s="36"/>
      <c r="AV2023" s="36"/>
      <c r="AW2023" s="36"/>
    </row>
    <row r="2024" spans="27:49">
      <c r="AA2024" s="38"/>
      <c r="AB2024" s="38"/>
      <c r="AP2024" s="36"/>
      <c r="AQ2024" s="36"/>
      <c r="AR2024" s="36"/>
      <c r="AS2024" s="36"/>
      <c r="AT2024" s="36"/>
      <c r="AU2024" s="36"/>
      <c r="AV2024" s="36"/>
      <c r="AW2024" s="36"/>
    </row>
    <row r="2025" spans="27:49">
      <c r="AA2025" s="38"/>
      <c r="AB2025" s="38"/>
      <c r="AP2025" s="36"/>
      <c r="AQ2025" s="36"/>
      <c r="AR2025" s="36"/>
      <c r="AS2025" s="36"/>
      <c r="AT2025" s="36"/>
      <c r="AU2025" s="36"/>
      <c r="AV2025" s="36"/>
      <c r="AW2025" s="36"/>
    </row>
    <row r="2026" spans="27:49">
      <c r="AA2026" s="38"/>
      <c r="AB2026" s="38"/>
      <c r="AP2026" s="36"/>
      <c r="AQ2026" s="36"/>
      <c r="AR2026" s="36"/>
      <c r="AS2026" s="36"/>
      <c r="AT2026" s="36"/>
      <c r="AU2026" s="36"/>
      <c r="AV2026" s="36"/>
      <c r="AW2026" s="36"/>
    </row>
    <row r="2027" spans="27:49">
      <c r="AA2027" s="38"/>
      <c r="AB2027" s="38"/>
      <c r="AP2027" s="36"/>
      <c r="AQ2027" s="36"/>
      <c r="AR2027" s="36"/>
      <c r="AS2027" s="36"/>
      <c r="AT2027" s="36"/>
      <c r="AU2027" s="36"/>
      <c r="AV2027" s="36"/>
      <c r="AW2027" s="36"/>
    </row>
    <row r="2028" spans="27:49">
      <c r="AA2028" s="38"/>
      <c r="AB2028" s="38"/>
      <c r="AP2028" s="36"/>
      <c r="AQ2028" s="36"/>
      <c r="AR2028" s="36"/>
      <c r="AS2028" s="36"/>
      <c r="AT2028" s="36"/>
      <c r="AU2028" s="36"/>
      <c r="AV2028" s="36"/>
      <c r="AW2028" s="36"/>
    </row>
    <row r="2029" spans="27:49">
      <c r="AA2029" s="38"/>
      <c r="AB2029" s="38"/>
      <c r="AP2029" s="36"/>
      <c r="AQ2029" s="36"/>
      <c r="AR2029" s="36"/>
      <c r="AS2029" s="36"/>
      <c r="AT2029" s="36"/>
      <c r="AU2029" s="36"/>
      <c r="AV2029" s="36"/>
      <c r="AW2029" s="36"/>
    </row>
    <row r="2030" spans="27:49">
      <c r="AA2030" s="38"/>
      <c r="AB2030" s="38"/>
      <c r="AP2030" s="36"/>
      <c r="AQ2030" s="36"/>
      <c r="AR2030" s="36"/>
      <c r="AS2030" s="36"/>
      <c r="AT2030" s="36"/>
      <c r="AU2030" s="36"/>
      <c r="AV2030" s="36"/>
      <c r="AW2030" s="36"/>
    </row>
    <row r="2031" spans="27:49">
      <c r="AA2031" s="38"/>
      <c r="AB2031" s="38"/>
      <c r="AP2031" s="36"/>
      <c r="AQ2031" s="36"/>
      <c r="AR2031" s="36"/>
      <c r="AS2031" s="36"/>
      <c r="AT2031" s="36"/>
      <c r="AU2031" s="36"/>
      <c r="AV2031" s="36"/>
      <c r="AW2031" s="36"/>
    </row>
    <row r="2032" spans="27:49">
      <c r="AA2032" s="38"/>
      <c r="AB2032" s="38"/>
      <c r="AP2032" s="36"/>
      <c r="AQ2032" s="36"/>
      <c r="AR2032" s="36"/>
      <c r="AS2032" s="36"/>
      <c r="AT2032" s="36"/>
      <c r="AU2032" s="36"/>
      <c r="AV2032" s="36"/>
      <c r="AW2032" s="36"/>
    </row>
    <row r="2033" spans="27:49">
      <c r="AA2033" s="38"/>
      <c r="AB2033" s="38"/>
      <c r="AP2033" s="36"/>
      <c r="AQ2033" s="36"/>
      <c r="AR2033" s="36"/>
      <c r="AS2033" s="36"/>
      <c r="AT2033" s="36"/>
      <c r="AU2033" s="36"/>
      <c r="AV2033" s="36"/>
      <c r="AW2033" s="36"/>
    </row>
    <row r="2034" spans="27:49">
      <c r="AA2034" s="38"/>
      <c r="AB2034" s="38"/>
      <c r="AP2034" s="36"/>
      <c r="AQ2034" s="36"/>
      <c r="AR2034" s="36"/>
      <c r="AS2034" s="36"/>
      <c r="AT2034" s="36"/>
      <c r="AU2034" s="36"/>
      <c r="AV2034" s="36"/>
      <c r="AW2034" s="36"/>
    </row>
    <row r="2035" spans="27:49">
      <c r="AA2035" s="38"/>
      <c r="AB2035" s="38"/>
      <c r="AP2035" s="36"/>
      <c r="AQ2035" s="36"/>
      <c r="AR2035" s="36"/>
      <c r="AS2035" s="36"/>
      <c r="AT2035" s="36"/>
      <c r="AU2035" s="36"/>
      <c r="AV2035" s="36"/>
      <c r="AW2035" s="36"/>
    </row>
    <row r="2036" spans="27:49">
      <c r="AA2036" s="38"/>
      <c r="AB2036" s="38"/>
      <c r="AP2036" s="36"/>
      <c r="AQ2036" s="36"/>
      <c r="AR2036" s="36"/>
      <c r="AS2036" s="36"/>
      <c r="AT2036" s="36"/>
      <c r="AU2036" s="36"/>
      <c r="AV2036" s="36"/>
      <c r="AW2036" s="36"/>
    </row>
    <row r="2037" spans="27:49">
      <c r="AA2037" s="38"/>
      <c r="AB2037" s="38"/>
      <c r="AP2037" s="36"/>
      <c r="AQ2037" s="36"/>
      <c r="AR2037" s="36"/>
      <c r="AS2037" s="36"/>
      <c r="AT2037" s="36"/>
      <c r="AU2037" s="36"/>
      <c r="AV2037" s="36"/>
      <c r="AW2037" s="36"/>
    </row>
    <row r="2038" spans="27:49">
      <c r="AA2038" s="38"/>
      <c r="AB2038" s="38"/>
      <c r="AP2038" s="36"/>
      <c r="AQ2038" s="36"/>
      <c r="AR2038" s="36"/>
      <c r="AS2038" s="36"/>
      <c r="AT2038" s="36"/>
      <c r="AU2038" s="36"/>
      <c r="AV2038" s="36"/>
      <c r="AW2038" s="36"/>
    </row>
    <row r="2039" spans="27:49">
      <c r="AA2039" s="38"/>
      <c r="AB2039" s="38"/>
      <c r="AP2039" s="36"/>
      <c r="AQ2039" s="36"/>
      <c r="AR2039" s="36"/>
      <c r="AS2039" s="36"/>
      <c r="AT2039" s="36"/>
      <c r="AU2039" s="36"/>
      <c r="AV2039" s="36"/>
      <c r="AW2039" s="36"/>
    </row>
    <row r="2040" spans="27:49">
      <c r="AA2040" s="38"/>
      <c r="AB2040" s="38"/>
      <c r="AP2040" s="36"/>
      <c r="AQ2040" s="36"/>
      <c r="AR2040" s="36"/>
      <c r="AS2040" s="36"/>
      <c r="AT2040" s="36"/>
      <c r="AU2040" s="36"/>
      <c r="AV2040" s="36"/>
      <c r="AW2040" s="36"/>
    </row>
    <row r="2041" spans="27:49">
      <c r="AA2041" s="38"/>
      <c r="AB2041" s="38"/>
      <c r="AP2041" s="36"/>
      <c r="AQ2041" s="36"/>
      <c r="AR2041" s="36"/>
      <c r="AS2041" s="36"/>
      <c r="AT2041" s="36"/>
      <c r="AU2041" s="36"/>
      <c r="AV2041" s="36"/>
      <c r="AW2041" s="36"/>
    </row>
    <row r="2042" spans="27:49">
      <c r="AA2042" s="38"/>
      <c r="AB2042" s="38"/>
      <c r="AP2042" s="36"/>
      <c r="AQ2042" s="36"/>
      <c r="AR2042" s="36"/>
      <c r="AS2042" s="36"/>
      <c r="AT2042" s="36"/>
      <c r="AU2042" s="36"/>
      <c r="AV2042" s="36"/>
      <c r="AW2042" s="36"/>
    </row>
    <row r="2043" spans="27:49">
      <c r="AA2043" s="38"/>
      <c r="AB2043" s="38"/>
      <c r="AP2043" s="36"/>
      <c r="AQ2043" s="36"/>
      <c r="AR2043" s="36"/>
      <c r="AS2043" s="36"/>
      <c r="AT2043" s="36"/>
      <c r="AU2043" s="36"/>
      <c r="AV2043" s="36"/>
      <c r="AW2043" s="36"/>
    </row>
    <row r="2044" spans="27:49">
      <c r="AA2044" s="38"/>
      <c r="AB2044" s="38"/>
      <c r="AP2044" s="36"/>
      <c r="AQ2044" s="36"/>
      <c r="AR2044" s="36"/>
      <c r="AS2044" s="36"/>
      <c r="AT2044" s="36"/>
      <c r="AU2044" s="36"/>
      <c r="AV2044" s="36"/>
      <c r="AW2044" s="36"/>
    </row>
    <row r="2045" spans="27:49">
      <c r="AA2045" s="38"/>
      <c r="AB2045" s="38"/>
      <c r="AP2045" s="36"/>
      <c r="AQ2045" s="36"/>
      <c r="AR2045" s="36"/>
      <c r="AS2045" s="36"/>
      <c r="AT2045" s="36"/>
      <c r="AU2045" s="36"/>
      <c r="AV2045" s="36"/>
      <c r="AW2045" s="36"/>
    </row>
    <row r="2046" spans="27:49">
      <c r="AA2046" s="38"/>
      <c r="AB2046" s="38"/>
      <c r="AP2046" s="36"/>
      <c r="AQ2046" s="36"/>
      <c r="AR2046" s="36"/>
      <c r="AS2046" s="36"/>
      <c r="AT2046" s="36"/>
      <c r="AU2046" s="36"/>
      <c r="AV2046" s="36"/>
      <c r="AW2046" s="36"/>
    </row>
    <row r="2047" spans="27:49">
      <c r="AA2047" s="38"/>
      <c r="AB2047" s="38"/>
      <c r="AP2047" s="36"/>
      <c r="AQ2047" s="36"/>
      <c r="AR2047" s="36"/>
      <c r="AS2047" s="36"/>
      <c r="AT2047" s="36"/>
      <c r="AU2047" s="36"/>
      <c r="AV2047" s="36"/>
      <c r="AW2047" s="36"/>
    </row>
    <row r="2048" spans="27:49">
      <c r="AA2048" s="38"/>
      <c r="AB2048" s="38"/>
      <c r="AP2048" s="36"/>
      <c r="AQ2048" s="36"/>
      <c r="AR2048" s="36"/>
      <c r="AS2048" s="36"/>
      <c r="AT2048" s="36"/>
      <c r="AU2048" s="36"/>
      <c r="AV2048" s="36"/>
      <c r="AW2048" s="36"/>
    </row>
    <row r="2049" spans="27:49">
      <c r="AA2049" s="38"/>
      <c r="AB2049" s="38"/>
      <c r="AP2049" s="36"/>
      <c r="AQ2049" s="36"/>
      <c r="AR2049" s="36"/>
      <c r="AS2049" s="36"/>
      <c r="AT2049" s="36"/>
      <c r="AU2049" s="36"/>
      <c r="AV2049" s="36"/>
      <c r="AW2049" s="36"/>
    </row>
    <row r="2050" spans="27:49">
      <c r="AA2050" s="38"/>
      <c r="AB2050" s="38"/>
      <c r="AP2050" s="36"/>
      <c r="AQ2050" s="36"/>
      <c r="AR2050" s="36"/>
      <c r="AS2050" s="36"/>
      <c r="AT2050" s="36"/>
      <c r="AU2050" s="36"/>
      <c r="AV2050" s="36"/>
      <c r="AW2050" s="36"/>
    </row>
    <row r="2051" spans="27:49">
      <c r="AA2051" s="38"/>
      <c r="AB2051" s="38"/>
      <c r="AP2051" s="36"/>
      <c r="AQ2051" s="36"/>
      <c r="AR2051" s="36"/>
      <c r="AS2051" s="36"/>
      <c r="AT2051" s="36"/>
      <c r="AU2051" s="36"/>
      <c r="AV2051" s="36"/>
      <c r="AW2051" s="36"/>
    </row>
    <row r="2052" spans="27:49">
      <c r="AA2052" s="38"/>
      <c r="AB2052" s="38"/>
      <c r="AP2052" s="36"/>
      <c r="AQ2052" s="36"/>
      <c r="AR2052" s="36"/>
      <c r="AS2052" s="36"/>
      <c r="AT2052" s="36"/>
      <c r="AU2052" s="36"/>
      <c r="AV2052" s="36"/>
      <c r="AW2052" s="36"/>
    </row>
    <row r="2053" spans="27:49">
      <c r="AA2053" s="38"/>
      <c r="AB2053" s="38"/>
      <c r="AP2053" s="36"/>
      <c r="AQ2053" s="36"/>
      <c r="AR2053" s="36"/>
      <c r="AS2053" s="36"/>
      <c r="AT2053" s="36"/>
      <c r="AU2053" s="36"/>
      <c r="AV2053" s="36"/>
      <c r="AW2053" s="36"/>
    </row>
    <row r="2054" spans="27:49">
      <c r="AA2054" s="38"/>
      <c r="AB2054" s="38"/>
      <c r="AP2054" s="36"/>
      <c r="AQ2054" s="36"/>
      <c r="AR2054" s="36"/>
      <c r="AS2054" s="36"/>
      <c r="AT2054" s="36"/>
      <c r="AU2054" s="36"/>
      <c r="AV2054" s="36"/>
      <c r="AW2054" s="36"/>
    </row>
    <row r="2055" spans="27:49">
      <c r="AA2055" s="38"/>
      <c r="AB2055" s="38"/>
      <c r="AP2055" s="36"/>
      <c r="AQ2055" s="36"/>
      <c r="AR2055" s="36"/>
      <c r="AS2055" s="36"/>
      <c r="AT2055" s="36"/>
      <c r="AU2055" s="36"/>
      <c r="AV2055" s="36"/>
      <c r="AW2055" s="36"/>
    </row>
    <row r="2056" spans="27:49">
      <c r="AA2056" s="38"/>
      <c r="AB2056" s="38"/>
      <c r="AP2056" s="36"/>
      <c r="AQ2056" s="36"/>
      <c r="AR2056" s="36"/>
      <c r="AS2056" s="36"/>
      <c r="AT2056" s="36"/>
      <c r="AU2056" s="36"/>
      <c r="AV2056" s="36"/>
      <c r="AW2056" s="36"/>
    </row>
    <row r="2057" spans="27:49">
      <c r="AA2057" s="38"/>
      <c r="AB2057" s="38"/>
      <c r="AP2057" s="36"/>
      <c r="AQ2057" s="36"/>
      <c r="AR2057" s="36"/>
      <c r="AS2057" s="36"/>
      <c r="AT2057" s="36"/>
      <c r="AU2057" s="36"/>
      <c r="AV2057" s="36"/>
      <c r="AW2057" s="36"/>
    </row>
    <row r="2058" spans="27:49">
      <c r="AA2058" s="38"/>
      <c r="AB2058" s="38"/>
      <c r="AP2058" s="36"/>
      <c r="AQ2058" s="36"/>
      <c r="AR2058" s="36"/>
      <c r="AS2058" s="36"/>
      <c r="AT2058" s="36"/>
      <c r="AU2058" s="36"/>
      <c r="AV2058" s="36"/>
      <c r="AW2058" s="36"/>
    </row>
    <row r="2059" spans="27:49">
      <c r="AA2059" s="38"/>
      <c r="AB2059" s="38"/>
      <c r="AP2059" s="36"/>
      <c r="AQ2059" s="36"/>
      <c r="AR2059" s="36"/>
      <c r="AS2059" s="36"/>
      <c r="AT2059" s="36"/>
      <c r="AU2059" s="36"/>
      <c r="AV2059" s="36"/>
      <c r="AW2059" s="36"/>
    </row>
    <row r="2060" spans="27:49">
      <c r="AA2060" s="38"/>
      <c r="AB2060" s="38"/>
      <c r="AP2060" s="36"/>
      <c r="AQ2060" s="36"/>
      <c r="AR2060" s="36"/>
      <c r="AS2060" s="36"/>
      <c r="AT2060" s="36"/>
      <c r="AU2060" s="36"/>
      <c r="AV2060" s="36"/>
      <c r="AW2060" s="36"/>
    </row>
    <row r="2061" spans="27:49">
      <c r="AA2061" s="38"/>
      <c r="AB2061" s="38"/>
      <c r="AP2061" s="36"/>
      <c r="AQ2061" s="36"/>
      <c r="AR2061" s="36"/>
      <c r="AS2061" s="36"/>
      <c r="AT2061" s="36"/>
      <c r="AU2061" s="36"/>
      <c r="AV2061" s="36"/>
      <c r="AW2061" s="36"/>
    </row>
    <row r="2062" spans="27:49">
      <c r="AA2062" s="38"/>
      <c r="AB2062" s="38"/>
      <c r="AP2062" s="36"/>
      <c r="AQ2062" s="36"/>
      <c r="AR2062" s="36"/>
      <c r="AS2062" s="36"/>
      <c r="AT2062" s="36"/>
      <c r="AU2062" s="36"/>
      <c r="AV2062" s="36"/>
      <c r="AW2062" s="36"/>
    </row>
    <row r="2063" spans="27:49">
      <c r="AA2063" s="38"/>
      <c r="AB2063" s="38"/>
      <c r="AP2063" s="36"/>
      <c r="AQ2063" s="36"/>
      <c r="AR2063" s="36"/>
      <c r="AS2063" s="36"/>
      <c r="AT2063" s="36"/>
      <c r="AU2063" s="36"/>
      <c r="AV2063" s="36"/>
      <c r="AW2063" s="36"/>
    </row>
    <row r="2064" spans="27:49">
      <c r="AA2064" s="38"/>
      <c r="AB2064" s="38"/>
      <c r="AP2064" s="36"/>
      <c r="AQ2064" s="36"/>
      <c r="AR2064" s="36"/>
      <c r="AS2064" s="36"/>
      <c r="AT2064" s="36"/>
      <c r="AU2064" s="36"/>
      <c r="AV2064" s="36"/>
      <c r="AW2064" s="36"/>
    </row>
    <row r="2065" spans="27:49">
      <c r="AA2065" s="38"/>
      <c r="AB2065" s="38"/>
      <c r="AP2065" s="36"/>
      <c r="AQ2065" s="36"/>
      <c r="AR2065" s="36"/>
      <c r="AS2065" s="36"/>
      <c r="AT2065" s="36"/>
      <c r="AU2065" s="36"/>
      <c r="AV2065" s="36"/>
      <c r="AW2065" s="36"/>
    </row>
    <row r="2066" spans="27:49">
      <c r="AA2066" s="38"/>
      <c r="AB2066" s="38"/>
      <c r="AP2066" s="36"/>
      <c r="AQ2066" s="36"/>
      <c r="AR2066" s="36"/>
      <c r="AS2066" s="36"/>
      <c r="AT2066" s="36"/>
      <c r="AU2066" s="36"/>
      <c r="AV2066" s="36"/>
      <c r="AW2066" s="36"/>
    </row>
    <row r="2067" spans="27:49">
      <c r="AA2067" s="38"/>
      <c r="AB2067" s="38"/>
      <c r="AP2067" s="36"/>
      <c r="AQ2067" s="36"/>
      <c r="AR2067" s="36"/>
      <c r="AS2067" s="36"/>
      <c r="AT2067" s="36"/>
      <c r="AU2067" s="36"/>
      <c r="AV2067" s="36"/>
      <c r="AW2067" s="36"/>
    </row>
    <row r="2068" spans="27:49">
      <c r="AA2068" s="38"/>
      <c r="AB2068" s="38"/>
      <c r="AP2068" s="36"/>
      <c r="AQ2068" s="36"/>
      <c r="AR2068" s="36"/>
      <c r="AS2068" s="36"/>
      <c r="AT2068" s="36"/>
      <c r="AU2068" s="36"/>
      <c r="AV2068" s="36"/>
      <c r="AW2068" s="36"/>
    </row>
    <row r="2069" spans="27:49">
      <c r="AA2069" s="38"/>
      <c r="AB2069" s="38"/>
      <c r="AP2069" s="36"/>
      <c r="AQ2069" s="36"/>
      <c r="AR2069" s="36"/>
      <c r="AS2069" s="36"/>
      <c r="AT2069" s="36"/>
      <c r="AU2069" s="36"/>
      <c r="AV2069" s="36"/>
      <c r="AW2069" s="36"/>
    </row>
    <row r="2070" spans="27:49">
      <c r="AA2070" s="38"/>
      <c r="AB2070" s="38"/>
      <c r="AP2070" s="36"/>
      <c r="AQ2070" s="36"/>
      <c r="AR2070" s="36"/>
      <c r="AS2070" s="36"/>
      <c r="AT2070" s="36"/>
      <c r="AU2070" s="36"/>
      <c r="AV2070" s="36"/>
      <c r="AW2070" s="36"/>
    </row>
    <row r="2071" spans="27:49">
      <c r="AA2071" s="38"/>
      <c r="AB2071" s="38"/>
      <c r="AP2071" s="36"/>
      <c r="AQ2071" s="36"/>
      <c r="AR2071" s="36"/>
      <c r="AS2071" s="36"/>
      <c r="AT2071" s="36"/>
      <c r="AU2071" s="36"/>
      <c r="AV2071" s="36"/>
      <c r="AW2071" s="36"/>
    </row>
    <row r="2072" spans="27:49">
      <c r="AA2072" s="38"/>
      <c r="AB2072" s="38"/>
      <c r="AP2072" s="36"/>
      <c r="AQ2072" s="36"/>
      <c r="AR2072" s="36"/>
      <c r="AS2072" s="36"/>
      <c r="AT2072" s="36"/>
      <c r="AU2072" s="36"/>
      <c r="AV2072" s="36"/>
      <c r="AW2072" s="36"/>
    </row>
    <row r="2073" spans="27:49">
      <c r="AA2073" s="38"/>
      <c r="AB2073" s="38"/>
      <c r="AP2073" s="36"/>
      <c r="AQ2073" s="36"/>
      <c r="AR2073" s="36"/>
      <c r="AS2073" s="36"/>
      <c r="AT2073" s="36"/>
      <c r="AU2073" s="36"/>
      <c r="AV2073" s="36"/>
      <c r="AW2073" s="36"/>
    </row>
    <row r="2074" spans="27:49">
      <c r="AA2074" s="38"/>
      <c r="AB2074" s="38"/>
      <c r="AP2074" s="36"/>
      <c r="AQ2074" s="36"/>
      <c r="AR2074" s="36"/>
      <c r="AS2074" s="36"/>
      <c r="AT2074" s="36"/>
      <c r="AU2074" s="36"/>
      <c r="AV2074" s="36"/>
      <c r="AW2074" s="36"/>
    </row>
    <row r="2075" spans="27:49">
      <c r="AA2075" s="38"/>
      <c r="AB2075" s="38"/>
      <c r="AP2075" s="36"/>
      <c r="AQ2075" s="36"/>
      <c r="AR2075" s="36"/>
      <c r="AS2075" s="36"/>
      <c r="AT2075" s="36"/>
      <c r="AU2075" s="36"/>
      <c r="AV2075" s="36"/>
      <c r="AW2075" s="36"/>
    </row>
    <row r="2076" spans="27:49">
      <c r="AA2076" s="38"/>
      <c r="AB2076" s="38"/>
      <c r="AP2076" s="36"/>
      <c r="AQ2076" s="36"/>
      <c r="AR2076" s="36"/>
      <c r="AS2076" s="36"/>
      <c r="AT2076" s="36"/>
      <c r="AU2076" s="36"/>
      <c r="AV2076" s="36"/>
      <c r="AW2076" s="36"/>
    </row>
    <row r="2077" spans="27:49">
      <c r="AA2077" s="38"/>
      <c r="AB2077" s="38"/>
      <c r="AP2077" s="36"/>
      <c r="AQ2077" s="36"/>
      <c r="AR2077" s="36"/>
      <c r="AS2077" s="36"/>
      <c r="AT2077" s="36"/>
      <c r="AU2077" s="36"/>
      <c r="AV2077" s="36"/>
      <c r="AW2077" s="36"/>
    </row>
    <row r="2078" spans="27:49">
      <c r="AA2078" s="38"/>
      <c r="AB2078" s="38"/>
      <c r="AP2078" s="36"/>
      <c r="AQ2078" s="36"/>
      <c r="AR2078" s="36"/>
      <c r="AS2078" s="36"/>
      <c r="AT2078" s="36"/>
      <c r="AU2078" s="36"/>
      <c r="AV2078" s="36"/>
      <c r="AW2078" s="36"/>
    </row>
    <row r="2079" spans="27:49">
      <c r="AA2079" s="38"/>
      <c r="AB2079" s="38"/>
      <c r="AP2079" s="36"/>
      <c r="AQ2079" s="36"/>
      <c r="AR2079" s="36"/>
      <c r="AS2079" s="36"/>
      <c r="AT2079" s="36"/>
      <c r="AU2079" s="36"/>
      <c r="AV2079" s="36"/>
      <c r="AW2079" s="36"/>
    </row>
    <row r="2080" spans="27:49">
      <c r="AA2080" s="38"/>
      <c r="AB2080" s="38"/>
      <c r="AP2080" s="36"/>
      <c r="AQ2080" s="36"/>
      <c r="AR2080" s="36"/>
      <c r="AS2080" s="36"/>
      <c r="AT2080" s="36"/>
      <c r="AU2080" s="36"/>
      <c r="AV2080" s="36"/>
      <c r="AW2080" s="36"/>
    </row>
    <row r="2081" spans="27:49">
      <c r="AA2081" s="38"/>
      <c r="AB2081" s="38"/>
      <c r="AP2081" s="36"/>
      <c r="AQ2081" s="36"/>
      <c r="AR2081" s="36"/>
      <c r="AS2081" s="36"/>
      <c r="AT2081" s="36"/>
      <c r="AU2081" s="36"/>
      <c r="AV2081" s="36"/>
      <c r="AW2081" s="36"/>
    </row>
    <row r="2082" spans="27:49">
      <c r="AA2082" s="38"/>
      <c r="AB2082" s="38"/>
      <c r="AP2082" s="36"/>
      <c r="AQ2082" s="36"/>
      <c r="AR2082" s="36"/>
      <c r="AS2082" s="36"/>
      <c r="AT2082" s="36"/>
      <c r="AU2082" s="36"/>
      <c r="AV2082" s="36"/>
      <c r="AW2082" s="36"/>
    </row>
    <row r="2083" spans="27:49">
      <c r="AA2083" s="38"/>
      <c r="AB2083" s="38"/>
      <c r="AP2083" s="36"/>
      <c r="AQ2083" s="36"/>
      <c r="AR2083" s="36"/>
      <c r="AS2083" s="36"/>
      <c r="AT2083" s="36"/>
      <c r="AU2083" s="36"/>
      <c r="AV2083" s="36"/>
      <c r="AW2083" s="36"/>
    </row>
    <row r="2084" spans="27:49">
      <c r="AA2084" s="38"/>
      <c r="AB2084" s="38"/>
      <c r="AP2084" s="36"/>
      <c r="AQ2084" s="36"/>
      <c r="AR2084" s="36"/>
      <c r="AS2084" s="36"/>
      <c r="AT2084" s="36"/>
      <c r="AU2084" s="36"/>
      <c r="AV2084" s="36"/>
      <c r="AW2084" s="36"/>
    </row>
    <row r="2085" spans="27:49">
      <c r="AA2085" s="38"/>
      <c r="AB2085" s="38"/>
      <c r="AP2085" s="36"/>
      <c r="AQ2085" s="36"/>
      <c r="AR2085" s="36"/>
      <c r="AS2085" s="36"/>
      <c r="AT2085" s="36"/>
      <c r="AU2085" s="36"/>
      <c r="AV2085" s="36"/>
      <c r="AW2085" s="36"/>
    </row>
    <row r="2086" spans="27:49">
      <c r="AA2086" s="38"/>
      <c r="AB2086" s="38"/>
      <c r="AP2086" s="36"/>
      <c r="AQ2086" s="36"/>
      <c r="AR2086" s="36"/>
      <c r="AS2086" s="36"/>
      <c r="AT2086" s="36"/>
      <c r="AU2086" s="36"/>
      <c r="AV2086" s="36"/>
      <c r="AW2086" s="36"/>
    </row>
    <row r="2087" spans="27:49">
      <c r="AA2087" s="38"/>
      <c r="AB2087" s="38"/>
      <c r="AP2087" s="36"/>
      <c r="AQ2087" s="36"/>
      <c r="AR2087" s="36"/>
      <c r="AS2087" s="36"/>
      <c r="AT2087" s="36"/>
      <c r="AU2087" s="36"/>
      <c r="AV2087" s="36"/>
      <c r="AW2087" s="36"/>
    </row>
    <row r="2088" spans="27:49">
      <c r="AA2088" s="38"/>
      <c r="AB2088" s="38"/>
      <c r="AP2088" s="36"/>
      <c r="AQ2088" s="36"/>
      <c r="AR2088" s="36"/>
      <c r="AS2088" s="36"/>
      <c r="AT2088" s="36"/>
      <c r="AU2088" s="36"/>
      <c r="AV2088" s="36"/>
      <c r="AW2088" s="36"/>
    </row>
    <row r="2089" spans="27:49">
      <c r="AA2089" s="38"/>
      <c r="AB2089" s="38"/>
      <c r="AP2089" s="36"/>
      <c r="AQ2089" s="36"/>
      <c r="AR2089" s="36"/>
      <c r="AS2089" s="36"/>
      <c r="AT2089" s="36"/>
      <c r="AU2089" s="36"/>
      <c r="AV2089" s="36"/>
      <c r="AW2089" s="36"/>
    </row>
    <row r="2090" spans="27:49">
      <c r="AA2090" s="38"/>
      <c r="AB2090" s="38"/>
      <c r="AP2090" s="36"/>
      <c r="AQ2090" s="36"/>
      <c r="AR2090" s="36"/>
      <c r="AS2090" s="36"/>
      <c r="AT2090" s="36"/>
      <c r="AU2090" s="36"/>
      <c r="AV2090" s="36"/>
      <c r="AW2090" s="36"/>
    </row>
    <row r="2091" spans="27:49">
      <c r="AA2091" s="38"/>
      <c r="AB2091" s="38"/>
      <c r="AP2091" s="36"/>
      <c r="AQ2091" s="36"/>
      <c r="AR2091" s="36"/>
      <c r="AS2091" s="36"/>
      <c r="AT2091" s="36"/>
      <c r="AU2091" s="36"/>
      <c r="AV2091" s="36"/>
      <c r="AW2091" s="36"/>
    </row>
    <row r="2092" spans="27:49">
      <c r="AA2092" s="38"/>
      <c r="AB2092" s="38"/>
      <c r="AP2092" s="36"/>
      <c r="AQ2092" s="36"/>
      <c r="AR2092" s="36"/>
      <c r="AS2092" s="36"/>
      <c r="AT2092" s="36"/>
      <c r="AU2092" s="36"/>
      <c r="AV2092" s="36"/>
      <c r="AW2092" s="36"/>
    </row>
    <row r="2093" spans="27:49">
      <c r="AA2093" s="38"/>
      <c r="AB2093" s="38"/>
      <c r="AP2093" s="36"/>
      <c r="AQ2093" s="36"/>
      <c r="AR2093" s="36"/>
      <c r="AS2093" s="36"/>
      <c r="AT2093" s="36"/>
      <c r="AU2093" s="36"/>
      <c r="AV2093" s="36"/>
      <c r="AW2093" s="36"/>
    </row>
    <row r="2094" spans="27:49">
      <c r="AA2094" s="38"/>
      <c r="AB2094" s="38"/>
      <c r="AP2094" s="36"/>
      <c r="AQ2094" s="36"/>
      <c r="AR2094" s="36"/>
      <c r="AS2094" s="36"/>
      <c r="AT2094" s="36"/>
      <c r="AU2094" s="36"/>
      <c r="AV2094" s="36"/>
      <c r="AW2094" s="36"/>
    </row>
    <row r="2095" spans="27:49">
      <c r="AA2095" s="38"/>
      <c r="AB2095" s="38"/>
      <c r="AP2095" s="36"/>
      <c r="AQ2095" s="36"/>
      <c r="AR2095" s="36"/>
      <c r="AS2095" s="36"/>
      <c r="AT2095" s="36"/>
      <c r="AU2095" s="36"/>
      <c r="AV2095" s="36"/>
      <c r="AW2095" s="36"/>
    </row>
    <row r="2096" spans="27:49">
      <c r="AA2096" s="38"/>
      <c r="AB2096" s="38"/>
      <c r="AP2096" s="36"/>
      <c r="AQ2096" s="36"/>
      <c r="AR2096" s="36"/>
      <c r="AS2096" s="36"/>
      <c r="AT2096" s="36"/>
      <c r="AU2096" s="36"/>
      <c r="AV2096" s="36"/>
      <c r="AW2096" s="36"/>
    </row>
    <row r="2097" spans="27:49">
      <c r="AA2097" s="38"/>
      <c r="AB2097" s="38"/>
      <c r="AP2097" s="36"/>
      <c r="AQ2097" s="36"/>
      <c r="AR2097" s="36"/>
      <c r="AS2097" s="36"/>
      <c r="AT2097" s="36"/>
      <c r="AU2097" s="36"/>
      <c r="AV2097" s="36"/>
      <c r="AW2097" s="36"/>
    </row>
    <row r="2098" spans="27:49">
      <c r="AA2098" s="38"/>
      <c r="AB2098" s="38"/>
      <c r="AP2098" s="36"/>
      <c r="AQ2098" s="36"/>
      <c r="AR2098" s="36"/>
      <c r="AS2098" s="36"/>
      <c r="AT2098" s="36"/>
      <c r="AU2098" s="36"/>
      <c r="AV2098" s="36"/>
      <c r="AW2098" s="36"/>
    </row>
    <row r="2099" spans="27:49">
      <c r="AA2099" s="38"/>
      <c r="AB2099" s="38"/>
      <c r="AP2099" s="36"/>
      <c r="AQ2099" s="36"/>
      <c r="AR2099" s="36"/>
      <c r="AS2099" s="36"/>
      <c r="AT2099" s="36"/>
      <c r="AU2099" s="36"/>
      <c r="AV2099" s="36"/>
      <c r="AW2099" s="36"/>
    </row>
    <row r="2100" spans="27:49">
      <c r="AA2100" s="38"/>
      <c r="AB2100" s="38"/>
      <c r="AP2100" s="36"/>
      <c r="AQ2100" s="36"/>
      <c r="AR2100" s="36"/>
      <c r="AS2100" s="36"/>
      <c r="AT2100" s="36"/>
      <c r="AU2100" s="36"/>
      <c r="AV2100" s="36"/>
      <c r="AW2100" s="36"/>
    </row>
    <row r="2101" spans="27:49">
      <c r="AA2101" s="38"/>
      <c r="AB2101" s="38"/>
      <c r="AP2101" s="36"/>
      <c r="AQ2101" s="36"/>
      <c r="AR2101" s="36"/>
      <c r="AS2101" s="36"/>
      <c r="AT2101" s="36"/>
      <c r="AU2101" s="36"/>
      <c r="AV2101" s="36"/>
      <c r="AW2101" s="36"/>
    </row>
    <row r="2102" spans="27:49">
      <c r="AA2102" s="38"/>
      <c r="AB2102" s="38"/>
      <c r="AP2102" s="36"/>
      <c r="AQ2102" s="36"/>
      <c r="AR2102" s="36"/>
      <c r="AS2102" s="36"/>
      <c r="AT2102" s="36"/>
      <c r="AU2102" s="36"/>
      <c r="AV2102" s="36"/>
      <c r="AW2102" s="36"/>
    </row>
    <row r="2103" spans="27:49">
      <c r="AA2103" s="38"/>
      <c r="AB2103" s="38"/>
      <c r="AP2103" s="36"/>
      <c r="AQ2103" s="36"/>
      <c r="AR2103" s="36"/>
      <c r="AS2103" s="36"/>
      <c r="AT2103" s="36"/>
      <c r="AU2103" s="36"/>
      <c r="AV2103" s="36"/>
      <c r="AW2103" s="36"/>
    </row>
    <row r="2104" spans="27:49">
      <c r="AA2104" s="38"/>
      <c r="AB2104" s="38"/>
      <c r="AP2104" s="36"/>
      <c r="AQ2104" s="36"/>
      <c r="AR2104" s="36"/>
      <c r="AS2104" s="36"/>
      <c r="AT2104" s="36"/>
      <c r="AU2104" s="36"/>
      <c r="AV2104" s="36"/>
      <c r="AW2104" s="36"/>
    </row>
    <row r="2105" spans="27:49">
      <c r="AA2105" s="38"/>
      <c r="AB2105" s="38"/>
      <c r="AP2105" s="36"/>
      <c r="AQ2105" s="36"/>
      <c r="AR2105" s="36"/>
      <c r="AS2105" s="36"/>
      <c r="AT2105" s="36"/>
      <c r="AU2105" s="36"/>
      <c r="AV2105" s="36"/>
      <c r="AW2105" s="36"/>
    </row>
    <row r="2106" spans="27:49">
      <c r="AA2106" s="38"/>
      <c r="AB2106" s="38"/>
      <c r="AP2106" s="36"/>
      <c r="AQ2106" s="36"/>
      <c r="AR2106" s="36"/>
      <c r="AS2106" s="36"/>
      <c r="AT2106" s="36"/>
      <c r="AU2106" s="36"/>
      <c r="AV2106" s="36"/>
      <c r="AW2106" s="36"/>
    </row>
    <row r="2107" spans="27:49">
      <c r="AA2107" s="38"/>
      <c r="AB2107" s="38"/>
      <c r="AP2107" s="36"/>
      <c r="AQ2107" s="36"/>
      <c r="AR2107" s="36"/>
      <c r="AS2107" s="36"/>
      <c r="AT2107" s="36"/>
      <c r="AU2107" s="36"/>
      <c r="AV2107" s="36"/>
      <c r="AW2107" s="36"/>
    </row>
    <row r="2108" spans="27:49">
      <c r="AA2108" s="38"/>
      <c r="AB2108" s="38"/>
      <c r="AP2108" s="36"/>
      <c r="AQ2108" s="36"/>
      <c r="AR2108" s="36"/>
      <c r="AS2108" s="36"/>
      <c r="AT2108" s="36"/>
      <c r="AU2108" s="36"/>
      <c r="AV2108" s="36"/>
      <c r="AW2108" s="36"/>
    </row>
    <row r="2109" spans="27:49">
      <c r="AA2109" s="38"/>
      <c r="AB2109" s="38"/>
      <c r="AP2109" s="36"/>
      <c r="AQ2109" s="36"/>
      <c r="AR2109" s="36"/>
      <c r="AS2109" s="36"/>
      <c r="AT2109" s="36"/>
      <c r="AU2109" s="36"/>
      <c r="AV2109" s="36"/>
      <c r="AW2109" s="36"/>
    </row>
    <row r="2110" spans="27:49">
      <c r="AA2110" s="38"/>
      <c r="AB2110" s="38"/>
      <c r="AP2110" s="36"/>
      <c r="AQ2110" s="36"/>
      <c r="AR2110" s="36"/>
      <c r="AS2110" s="36"/>
      <c r="AT2110" s="36"/>
      <c r="AU2110" s="36"/>
      <c r="AV2110" s="36"/>
      <c r="AW2110" s="36"/>
    </row>
    <row r="2111" spans="27:49">
      <c r="AA2111" s="38"/>
      <c r="AB2111" s="38"/>
      <c r="AP2111" s="36"/>
      <c r="AQ2111" s="36"/>
      <c r="AR2111" s="36"/>
      <c r="AS2111" s="36"/>
      <c r="AT2111" s="36"/>
      <c r="AU2111" s="36"/>
      <c r="AV2111" s="36"/>
      <c r="AW2111" s="36"/>
    </row>
    <row r="2112" spans="27:49">
      <c r="AA2112" s="38"/>
      <c r="AB2112" s="38"/>
      <c r="AP2112" s="36"/>
      <c r="AQ2112" s="36"/>
      <c r="AR2112" s="36"/>
      <c r="AS2112" s="36"/>
      <c r="AT2112" s="36"/>
      <c r="AU2112" s="36"/>
      <c r="AV2112" s="36"/>
      <c r="AW2112" s="36"/>
    </row>
    <row r="2113" spans="27:49">
      <c r="AA2113" s="38"/>
      <c r="AB2113" s="38"/>
      <c r="AP2113" s="36"/>
      <c r="AQ2113" s="36"/>
      <c r="AR2113" s="36"/>
      <c r="AS2113" s="36"/>
      <c r="AT2113" s="36"/>
      <c r="AU2113" s="36"/>
      <c r="AV2113" s="36"/>
      <c r="AW2113" s="36"/>
    </row>
    <row r="2114" spans="27:49">
      <c r="AA2114" s="38"/>
      <c r="AB2114" s="38"/>
      <c r="AP2114" s="36"/>
      <c r="AQ2114" s="36"/>
      <c r="AR2114" s="36"/>
      <c r="AS2114" s="36"/>
      <c r="AT2114" s="36"/>
      <c r="AU2114" s="36"/>
      <c r="AV2114" s="36"/>
      <c r="AW2114" s="36"/>
    </row>
    <row r="2115" spans="27:49">
      <c r="AA2115" s="38"/>
      <c r="AB2115" s="38"/>
      <c r="AP2115" s="36"/>
      <c r="AQ2115" s="36"/>
      <c r="AR2115" s="36"/>
      <c r="AS2115" s="36"/>
      <c r="AT2115" s="36"/>
      <c r="AU2115" s="36"/>
      <c r="AV2115" s="36"/>
      <c r="AW2115" s="36"/>
    </row>
    <row r="2116" spans="27:49">
      <c r="AA2116" s="38"/>
      <c r="AB2116" s="38"/>
      <c r="AP2116" s="36"/>
      <c r="AQ2116" s="36"/>
      <c r="AR2116" s="36"/>
      <c r="AS2116" s="36"/>
      <c r="AT2116" s="36"/>
      <c r="AU2116" s="36"/>
      <c r="AV2116" s="36"/>
      <c r="AW2116" s="36"/>
    </row>
    <row r="2117" spans="27:49">
      <c r="AA2117" s="38"/>
      <c r="AB2117" s="38"/>
      <c r="AP2117" s="36"/>
      <c r="AQ2117" s="36"/>
      <c r="AR2117" s="36"/>
      <c r="AS2117" s="36"/>
      <c r="AT2117" s="36"/>
      <c r="AU2117" s="36"/>
      <c r="AV2117" s="36"/>
      <c r="AW2117" s="36"/>
    </row>
    <row r="2118" spans="27:49">
      <c r="AA2118" s="38"/>
      <c r="AB2118" s="38"/>
      <c r="AP2118" s="36"/>
      <c r="AQ2118" s="36"/>
      <c r="AR2118" s="36"/>
      <c r="AS2118" s="36"/>
      <c r="AT2118" s="36"/>
      <c r="AU2118" s="36"/>
      <c r="AV2118" s="36"/>
      <c r="AW2118" s="36"/>
    </row>
    <row r="2119" spans="27:49">
      <c r="AA2119" s="38"/>
      <c r="AB2119" s="38"/>
      <c r="AP2119" s="36"/>
      <c r="AQ2119" s="36"/>
      <c r="AR2119" s="36"/>
      <c r="AS2119" s="36"/>
      <c r="AT2119" s="36"/>
      <c r="AU2119" s="36"/>
      <c r="AV2119" s="36"/>
      <c r="AW2119" s="36"/>
    </row>
    <row r="2120" spans="27:49">
      <c r="AA2120" s="38"/>
      <c r="AB2120" s="38"/>
      <c r="AP2120" s="36"/>
      <c r="AQ2120" s="36"/>
      <c r="AR2120" s="36"/>
      <c r="AS2120" s="36"/>
      <c r="AT2120" s="36"/>
      <c r="AU2120" s="36"/>
      <c r="AV2120" s="36"/>
      <c r="AW2120" s="36"/>
    </row>
    <row r="2121" spans="27:49">
      <c r="AA2121" s="38"/>
      <c r="AB2121" s="38"/>
      <c r="AP2121" s="36"/>
      <c r="AQ2121" s="36"/>
      <c r="AR2121" s="36"/>
      <c r="AS2121" s="36"/>
      <c r="AT2121" s="36"/>
      <c r="AU2121" s="36"/>
      <c r="AV2121" s="36"/>
      <c r="AW2121" s="36"/>
    </row>
    <row r="2122" spans="27:49">
      <c r="AA2122" s="38"/>
      <c r="AB2122" s="38"/>
      <c r="AP2122" s="36"/>
      <c r="AQ2122" s="36"/>
      <c r="AR2122" s="36"/>
      <c r="AS2122" s="36"/>
      <c r="AT2122" s="36"/>
      <c r="AU2122" s="36"/>
      <c r="AV2122" s="36"/>
      <c r="AW2122" s="36"/>
    </row>
    <row r="2123" spans="27:49">
      <c r="AA2123" s="38"/>
      <c r="AB2123" s="38"/>
      <c r="AP2123" s="36"/>
      <c r="AQ2123" s="36"/>
      <c r="AR2123" s="36"/>
      <c r="AS2123" s="36"/>
      <c r="AT2123" s="36"/>
      <c r="AU2123" s="36"/>
      <c r="AV2123" s="36"/>
      <c r="AW2123" s="36"/>
    </row>
    <row r="2124" spans="27:49">
      <c r="AA2124" s="38"/>
      <c r="AB2124" s="38"/>
      <c r="AP2124" s="36"/>
      <c r="AQ2124" s="36"/>
      <c r="AR2124" s="36"/>
      <c r="AS2124" s="36"/>
      <c r="AT2124" s="36"/>
      <c r="AU2124" s="36"/>
      <c r="AV2124" s="36"/>
      <c r="AW2124" s="36"/>
    </row>
    <row r="2125" spans="27:49">
      <c r="AA2125" s="38"/>
      <c r="AB2125" s="38"/>
      <c r="AP2125" s="36"/>
      <c r="AQ2125" s="36"/>
      <c r="AR2125" s="36"/>
      <c r="AS2125" s="36"/>
      <c r="AT2125" s="36"/>
      <c r="AU2125" s="36"/>
      <c r="AV2125" s="36"/>
      <c r="AW2125" s="36"/>
    </row>
    <row r="2126" spans="27:49">
      <c r="AA2126" s="38"/>
      <c r="AB2126" s="38"/>
      <c r="AP2126" s="36"/>
      <c r="AQ2126" s="36"/>
      <c r="AR2126" s="36"/>
      <c r="AS2126" s="36"/>
      <c r="AT2126" s="36"/>
      <c r="AU2126" s="36"/>
      <c r="AV2126" s="36"/>
      <c r="AW2126" s="36"/>
    </row>
    <row r="2127" spans="27:49">
      <c r="AA2127" s="38"/>
      <c r="AB2127" s="38"/>
      <c r="AP2127" s="36"/>
      <c r="AQ2127" s="36"/>
      <c r="AR2127" s="36"/>
      <c r="AS2127" s="36"/>
      <c r="AT2127" s="36"/>
      <c r="AU2127" s="36"/>
      <c r="AV2127" s="36"/>
      <c r="AW2127" s="36"/>
    </row>
    <row r="2128" spans="27:49">
      <c r="AA2128" s="38"/>
      <c r="AB2128" s="38"/>
      <c r="AP2128" s="36"/>
      <c r="AQ2128" s="36"/>
      <c r="AR2128" s="36"/>
      <c r="AS2128" s="36"/>
      <c r="AT2128" s="36"/>
      <c r="AU2128" s="36"/>
      <c r="AV2128" s="36"/>
      <c r="AW2128" s="36"/>
    </row>
    <row r="2129" spans="27:49">
      <c r="AA2129" s="38"/>
      <c r="AB2129" s="38"/>
      <c r="AP2129" s="36"/>
      <c r="AQ2129" s="36"/>
      <c r="AR2129" s="36"/>
      <c r="AS2129" s="36"/>
      <c r="AT2129" s="36"/>
      <c r="AU2129" s="36"/>
      <c r="AV2129" s="36"/>
      <c r="AW2129" s="36"/>
    </row>
    <row r="2130" spans="27:49">
      <c r="AA2130" s="38"/>
      <c r="AB2130" s="38"/>
      <c r="AP2130" s="36"/>
      <c r="AQ2130" s="36"/>
      <c r="AR2130" s="36"/>
      <c r="AS2130" s="36"/>
      <c r="AT2130" s="36"/>
      <c r="AU2130" s="36"/>
      <c r="AV2130" s="36"/>
      <c r="AW2130" s="36"/>
    </row>
    <row r="2131" spans="27:49">
      <c r="AA2131" s="38"/>
      <c r="AB2131" s="38"/>
      <c r="AP2131" s="36"/>
      <c r="AQ2131" s="36"/>
      <c r="AR2131" s="36"/>
      <c r="AS2131" s="36"/>
      <c r="AT2131" s="36"/>
      <c r="AU2131" s="36"/>
      <c r="AV2131" s="36"/>
      <c r="AW2131" s="36"/>
    </row>
    <row r="2132" spans="27:49">
      <c r="AA2132" s="38"/>
      <c r="AB2132" s="38"/>
      <c r="AP2132" s="36"/>
      <c r="AQ2132" s="36"/>
      <c r="AR2132" s="36"/>
      <c r="AS2132" s="36"/>
      <c r="AT2132" s="36"/>
      <c r="AU2132" s="36"/>
      <c r="AV2132" s="36"/>
      <c r="AW2132" s="36"/>
    </row>
    <row r="2133" spans="27:49">
      <c r="AA2133" s="38"/>
      <c r="AB2133" s="38"/>
      <c r="AP2133" s="36"/>
      <c r="AQ2133" s="36"/>
      <c r="AR2133" s="36"/>
      <c r="AS2133" s="36"/>
      <c r="AT2133" s="36"/>
      <c r="AU2133" s="36"/>
      <c r="AV2133" s="36"/>
      <c r="AW2133" s="36"/>
    </row>
    <row r="2134" spans="27:49">
      <c r="AA2134" s="38"/>
      <c r="AB2134" s="38"/>
      <c r="AP2134" s="36"/>
      <c r="AQ2134" s="36"/>
      <c r="AR2134" s="36"/>
      <c r="AS2134" s="36"/>
      <c r="AT2134" s="36"/>
      <c r="AU2134" s="36"/>
      <c r="AV2134" s="36"/>
      <c r="AW2134" s="36"/>
    </row>
    <row r="2135" spans="27:49">
      <c r="AA2135" s="38"/>
      <c r="AB2135" s="38"/>
      <c r="AP2135" s="36"/>
      <c r="AQ2135" s="36"/>
      <c r="AR2135" s="36"/>
      <c r="AS2135" s="36"/>
      <c r="AT2135" s="36"/>
      <c r="AU2135" s="36"/>
      <c r="AV2135" s="36"/>
      <c r="AW2135" s="36"/>
    </row>
    <row r="2136" spans="27:49">
      <c r="AA2136" s="38"/>
      <c r="AB2136" s="38"/>
      <c r="AP2136" s="36"/>
      <c r="AQ2136" s="36"/>
      <c r="AR2136" s="36"/>
      <c r="AS2136" s="36"/>
      <c r="AT2136" s="36"/>
      <c r="AU2136" s="36"/>
      <c r="AV2136" s="36"/>
      <c r="AW2136" s="36"/>
    </row>
    <row r="2137" spans="27:49">
      <c r="AA2137" s="38"/>
      <c r="AB2137" s="38"/>
      <c r="AP2137" s="36"/>
      <c r="AQ2137" s="36"/>
      <c r="AR2137" s="36"/>
      <c r="AS2137" s="36"/>
      <c r="AT2137" s="36"/>
      <c r="AU2137" s="36"/>
      <c r="AV2137" s="36"/>
      <c r="AW2137" s="36"/>
    </row>
    <row r="2138" spans="27:49">
      <c r="AA2138" s="38"/>
      <c r="AB2138" s="38"/>
      <c r="AP2138" s="36"/>
      <c r="AQ2138" s="36"/>
      <c r="AR2138" s="36"/>
      <c r="AS2138" s="36"/>
      <c r="AT2138" s="36"/>
      <c r="AU2138" s="36"/>
      <c r="AV2138" s="36"/>
      <c r="AW2138" s="36"/>
    </row>
    <row r="2139" spans="27:49">
      <c r="AA2139" s="38"/>
      <c r="AB2139" s="38"/>
      <c r="AP2139" s="36"/>
      <c r="AQ2139" s="36"/>
      <c r="AR2139" s="36"/>
      <c r="AS2139" s="36"/>
      <c r="AT2139" s="36"/>
      <c r="AU2139" s="36"/>
      <c r="AV2139" s="36"/>
      <c r="AW2139" s="36"/>
    </row>
    <row r="2140" spans="27:49">
      <c r="AA2140" s="38"/>
      <c r="AB2140" s="38"/>
      <c r="AP2140" s="36"/>
      <c r="AQ2140" s="36"/>
      <c r="AR2140" s="36"/>
      <c r="AS2140" s="36"/>
      <c r="AT2140" s="36"/>
      <c r="AU2140" s="36"/>
      <c r="AV2140" s="36"/>
      <c r="AW2140" s="36"/>
    </row>
    <row r="2141" spans="27:49">
      <c r="AA2141" s="38"/>
      <c r="AB2141" s="38"/>
      <c r="AP2141" s="36"/>
      <c r="AQ2141" s="36"/>
      <c r="AR2141" s="36"/>
      <c r="AS2141" s="36"/>
      <c r="AT2141" s="36"/>
      <c r="AU2141" s="36"/>
      <c r="AV2141" s="36"/>
      <c r="AW2141" s="36"/>
    </row>
    <row r="2142" spans="27:49">
      <c r="AA2142" s="38"/>
      <c r="AB2142" s="38"/>
      <c r="AP2142" s="36"/>
      <c r="AQ2142" s="36"/>
      <c r="AR2142" s="36"/>
      <c r="AS2142" s="36"/>
      <c r="AT2142" s="36"/>
      <c r="AU2142" s="36"/>
      <c r="AV2142" s="36"/>
      <c r="AW2142" s="36"/>
    </row>
    <row r="2143" spans="27:49">
      <c r="AA2143" s="38"/>
      <c r="AB2143" s="38"/>
      <c r="AP2143" s="36"/>
      <c r="AQ2143" s="36"/>
      <c r="AR2143" s="36"/>
      <c r="AS2143" s="36"/>
      <c r="AT2143" s="36"/>
      <c r="AU2143" s="36"/>
      <c r="AV2143" s="36"/>
      <c r="AW2143" s="36"/>
    </row>
    <row r="2144" spans="27:49">
      <c r="AA2144" s="38"/>
      <c r="AB2144" s="38"/>
      <c r="AP2144" s="36"/>
      <c r="AQ2144" s="36"/>
      <c r="AR2144" s="36"/>
      <c r="AS2144" s="36"/>
      <c r="AT2144" s="36"/>
      <c r="AU2144" s="36"/>
      <c r="AV2144" s="36"/>
      <c r="AW2144" s="36"/>
    </row>
    <row r="2145" spans="27:49">
      <c r="AA2145" s="38"/>
      <c r="AB2145" s="38"/>
      <c r="AP2145" s="36"/>
      <c r="AQ2145" s="36"/>
      <c r="AR2145" s="36"/>
      <c r="AS2145" s="36"/>
      <c r="AT2145" s="36"/>
      <c r="AU2145" s="36"/>
      <c r="AV2145" s="36"/>
      <c r="AW2145" s="36"/>
    </row>
    <row r="2146" spans="27:49">
      <c r="AA2146" s="38"/>
      <c r="AB2146" s="38"/>
      <c r="AP2146" s="36"/>
      <c r="AQ2146" s="36"/>
      <c r="AR2146" s="36"/>
      <c r="AS2146" s="36"/>
      <c r="AT2146" s="36"/>
      <c r="AU2146" s="36"/>
      <c r="AV2146" s="36"/>
      <c r="AW2146" s="36"/>
    </row>
    <row r="2147" spans="27:49">
      <c r="AA2147" s="38"/>
      <c r="AB2147" s="38"/>
      <c r="AP2147" s="36"/>
      <c r="AQ2147" s="36"/>
      <c r="AR2147" s="36"/>
      <c r="AS2147" s="36"/>
      <c r="AT2147" s="36"/>
      <c r="AU2147" s="36"/>
      <c r="AV2147" s="36"/>
      <c r="AW2147" s="36"/>
    </row>
    <row r="2148" spans="27:49">
      <c r="AA2148" s="38"/>
      <c r="AB2148" s="38"/>
      <c r="AP2148" s="36"/>
      <c r="AQ2148" s="36"/>
      <c r="AR2148" s="36"/>
      <c r="AS2148" s="36"/>
      <c r="AT2148" s="36"/>
      <c r="AU2148" s="36"/>
      <c r="AV2148" s="36"/>
      <c r="AW2148" s="36"/>
    </row>
    <row r="2149" spans="27:49">
      <c r="AA2149" s="38"/>
      <c r="AB2149" s="38"/>
      <c r="AP2149" s="36"/>
      <c r="AQ2149" s="36"/>
      <c r="AR2149" s="36"/>
      <c r="AS2149" s="36"/>
      <c r="AT2149" s="36"/>
      <c r="AU2149" s="36"/>
      <c r="AV2149" s="36"/>
      <c r="AW2149" s="36"/>
    </row>
    <row r="2150" spans="27:49">
      <c r="AA2150" s="38"/>
      <c r="AB2150" s="38"/>
      <c r="AP2150" s="36"/>
      <c r="AQ2150" s="36"/>
      <c r="AR2150" s="36"/>
      <c r="AS2150" s="36"/>
      <c r="AT2150" s="36"/>
      <c r="AU2150" s="36"/>
      <c r="AV2150" s="36"/>
      <c r="AW2150" s="36"/>
    </row>
    <row r="2151" spans="27:49">
      <c r="AA2151" s="38"/>
      <c r="AB2151" s="38"/>
      <c r="AP2151" s="36"/>
      <c r="AQ2151" s="36"/>
      <c r="AR2151" s="36"/>
      <c r="AS2151" s="36"/>
      <c r="AT2151" s="36"/>
      <c r="AU2151" s="36"/>
      <c r="AV2151" s="36"/>
      <c r="AW2151" s="36"/>
    </row>
    <row r="2152" spans="27:49">
      <c r="AA2152" s="38"/>
      <c r="AB2152" s="38"/>
      <c r="AP2152" s="36"/>
      <c r="AQ2152" s="36"/>
      <c r="AR2152" s="36"/>
      <c r="AS2152" s="36"/>
      <c r="AT2152" s="36"/>
      <c r="AU2152" s="36"/>
      <c r="AV2152" s="36"/>
      <c r="AW2152" s="36"/>
    </row>
    <row r="2153" spans="27:49">
      <c r="AA2153" s="38"/>
      <c r="AB2153" s="38"/>
      <c r="AP2153" s="36"/>
      <c r="AQ2153" s="36"/>
      <c r="AR2153" s="36"/>
      <c r="AS2153" s="36"/>
      <c r="AT2153" s="36"/>
      <c r="AU2153" s="36"/>
      <c r="AV2153" s="36"/>
      <c r="AW2153" s="36"/>
    </row>
    <row r="2154" spans="27:49">
      <c r="AA2154" s="38"/>
      <c r="AB2154" s="38"/>
      <c r="AP2154" s="36"/>
      <c r="AQ2154" s="36"/>
      <c r="AR2154" s="36"/>
      <c r="AS2154" s="36"/>
      <c r="AT2154" s="36"/>
      <c r="AU2154" s="36"/>
      <c r="AV2154" s="36"/>
      <c r="AW2154" s="36"/>
    </row>
    <row r="2155" spans="27:49">
      <c r="AA2155" s="38"/>
      <c r="AB2155" s="38"/>
      <c r="AP2155" s="36"/>
      <c r="AQ2155" s="36"/>
      <c r="AR2155" s="36"/>
      <c r="AS2155" s="36"/>
      <c r="AT2155" s="36"/>
      <c r="AU2155" s="36"/>
      <c r="AV2155" s="36"/>
      <c r="AW2155" s="36"/>
    </row>
    <row r="2156" spans="27:49">
      <c r="AA2156" s="38"/>
      <c r="AB2156" s="38"/>
      <c r="AP2156" s="36"/>
      <c r="AQ2156" s="36"/>
      <c r="AR2156" s="36"/>
      <c r="AS2156" s="36"/>
      <c r="AT2156" s="36"/>
      <c r="AU2156" s="36"/>
      <c r="AV2156" s="36"/>
      <c r="AW2156" s="36"/>
    </row>
    <row r="2157" spans="27:49">
      <c r="AA2157" s="38"/>
      <c r="AB2157" s="38"/>
      <c r="AP2157" s="36"/>
      <c r="AQ2157" s="36"/>
      <c r="AR2157" s="36"/>
      <c r="AS2157" s="36"/>
      <c r="AT2157" s="36"/>
      <c r="AU2157" s="36"/>
      <c r="AV2157" s="36"/>
      <c r="AW2157" s="36"/>
    </row>
    <row r="2158" spans="27:49">
      <c r="AA2158" s="38"/>
      <c r="AB2158" s="38"/>
      <c r="AP2158" s="36"/>
      <c r="AQ2158" s="36"/>
      <c r="AR2158" s="36"/>
      <c r="AS2158" s="36"/>
      <c r="AT2158" s="36"/>
      <c r="AU2158" s="36"/>
      <c r="AV2158" s="36"/>
      <c r="AW2158" s="36"/>
    </row>
    <row r="2159" spans="27:49">
      <c r="AA2159" s="38"/>
      <c r="AB2159" s="38"/>
      <c r="AP2159" s="36"/>
      <c r="AQ2159" s="36"/>
      <c r="AR2159" s="36"/>
      <c r="AS2159" s="36"/>
      <c r="AT2159" s="36"/>
      <c r="AU2159" s="36"/>
      <c r="AV2159" s="36"/>
      <c r="AW2159" s="36"/>
    </row>
    <row r="2160" spans="27:49">
      <c r="AA2160" s="38"/>
      <c r="AB2160" s="38"/>
      <c r="AP2160" s="36"/>
      <c r="AQ2160" s="36"/>
      <c r="AR2160" s="36"/>
      <c r="AS2160" s="36"/>
      <c r="AT2160" s="36"/>
      <c r="AU2160" s="36"/>
      <c r="AV2160" s="36"/>
      <c r="AW2160" s="36"/>
    </row>
    <row r="2161" spans="27:49">
      <c r="AA2161" s="38"/>
      <c r="AB2161" s="38"/>
      <c r="AP2161" s="36"/>
      <c r="AQ2161" s="36"/>
      <c r="AR2161" s="36"/>
      <c r="AS2161" s="36"/>
      <c r="AT2161" s="36"/>
      <c r="AU2161" s="36"/>
      <c r="AV2161" s="36"/>
      <c r="AW2161" s="36"/>
    </row>
    <row r="2162" spans="27:49">
      <c r="AA2162" s="38"/>
      <c r="AB2162" s="38"/>
      <c r="AP2162" s="36"/>
      <c r="AQ2162" s="36"/>
      <c r="AR2162" s="36"/>
      <c r="AS2162" s="36"/>
      <c r="AT2162" s="36"/>
      <c r="AU2162" s="36"/>
      <c r="AV2162" s="36"/>
      <c r="AW2162" s="36"/>
    </row>
    <row r="2163" spans="27:49">
      <c r="AA2163" s="38"/>
      <c r="AB2163" s="38"/>
      <c r="AP2163" s="36"/>
      <c r="AQ2163" s="36"/>
      <c r="AR2163" s="36"/>
      <c r="AS2163" s="36"/>
      <c r="AT2163" s="36"/>
      <c r="AU2163" s="36"/>
      <c r="AV2163" s="36"/>
      <c r="AW2163" s="36"/>
    </row>
    <row r="2164" spans="27:49">
      <c r="AA2164" s="38"/>
      <c r="AB2164" s="38"/>
      <c r="AP2164" s="36"/>
      <c r="AQ2164" s="36"/>
      <c r="AR2164" s="36"/>
      <c r="AS2164" s="36"/>
      <c r="AT2164" s="36"/>
      <c r="AU2164" s="36"/>
      <c r="AV2164" s="36"/>
      <c r="AW2164" s="36"/>
    </row>
    <row r="2165" spans="27:49">
      <c r="AA2165" s="38"/>
      <c r="AB2165" s="38"/>
      <c r="AP2165" s="36"/>
      <c r="AQ2165" s="36"/>
      <c r="AR2165" s="36"/>
      <c r="AS2165" s="36"/>
      <c r="AT2165" s="36"/>
      <c r="AU2165" s="36"/>
      <c r="AV2165" s="36"/>
      <c r="AW2165" s="36"/>
    </row>
    <row r="2166" spans="27:49">
      <c r="AA2166" s="38"/>
      <c r="AB2166" s="38"/>
      <c r="AP2166" s="36"/>
      <c r="AQ2166" s="36"/>
      <c r="AR2166" s="36"/>
      <c r="AS2166" s="36"/>
      <c r="AT2166" s="36"/>
      <c r="AU2166" s="36"/>
      <c r="AV2166" s="36"/>
      <c r="AW2166" s="36"/>
    </row>
    <row r="2167" spans="27:49">
      <c r="AA2167" s="38"/>
      <c r="AB2167" s="38"/>
      <c r="AP2167" s="36"/>
      <c r="AQ2167" s="36"/>
      <c r="AR2167" s="36"/>
      <c r="AS2167" s="36"/>
      <c r="AT2167" s="36"/>
      <c r="AU2167" s="36"/>
      <c r="AV2167" s="36"/>
      <c r="AW2167" s="36"/>
    </row>
    <row r="2168" spans="27:49">
      <c r="AA2168" s="38"/>
      <c r="AB2168" s="38"/>
      <c r="AP2168" s="36"/>
      <c r="AQ2168" s="36"/>
      <c r="AR2168" s="36"/>
      <c r="AS2168" s="36"/>
      <c r="AT2168" s="36"/>
      <c r="AU2168" s="36"/>
      <c r="AV2168" s="36"/>
      <c r="AW2168" s="36"/>
    </row>
    <row r="2169" spans="27:49">
      <c r="AA2169" s="38"/>
      <c r="AB2169" s="38"/>
      <c r="AP2169" s="36"/>
      <c r="AQ2169" s="36"/>
      <c r="AR2169" s="36"/>
      <c r="AS2169" s="36"/>
      <c r="AT2169" s="36"/>
      <c r="AU2169" s="36"/>
      <c r="AV2169" s="36"/>
      <c r="AW2169" s="36"/>
    </row>
    <row r="2170" spans="27:49">
      <c r="AA2170" s="38"/>
      <c r="AB2170" s="38"/>
      <c r="AP2170" s="36"/>
      <c r="AQ2170" s="36"/>
      <c r="AR2170" s="36"/>
      <c r="AS2170" s="36"/>
      <c r="AT2170" s="36"/>
      <c r="AU2170" s="36"/>
      <c r="AV2170" s="36"/>
      <c r="AW2170" s="36"/>
    </row>
    <row r="2171" spans="27:49">
      <c r="AA2171" s="38"/>
      <c r="AB2171" s="38"/>
      <c r="AP2171" s="36"/>
      <c r="AQ2171" s="36"/>
      <c r="AR2171" s="36"/>
      <c r="AS2171" s="36"/>
      <c r="AT2171" s="36"/>
      <c r="AU2171" s="36"/>
      <c r="AV2171" s="36"/>
      <c r="AW2171" s="36"/>
    </row>
    <row r="2172" spans="27:49">
      <c r="AA2172" s="38"/>
      <c r="AB2172" s="38"/>
      <c r="AP2172" s="36"/>
      <c r="AQ2172" s="36"/>
      <c r="AR2172" s="36"/>
      <c r="AS2172" s="36"/>
      <c r="AT2172" s="36"/>
      <c r="AU2172" s="36"/>
      <c r="AV2172" s="36"/>
      <c r="AW2172" s="36"/>
    </row>
    <row r="2173" spans="27:49">
      <c r="AA2173" s="38"/>
      <c r="AB2173" s="38"/>
      <c r="AP2173" s="36"/>
      <c r="AQ2173" s="36"/>
      <c r="AR2173" s="36"/>
      <c r="AS2173" s="36"/>
      <c r="AT2173" s="36"/>
      <c r="AU2173" s="36"/>
      <c r="AV2173" s="36"/>
      <c r="AW2173" s="36"/>
    </row>
    <row r="2174" spans="27:49">
      <c r="AA2174" s="38"/>
      <c r="AB2174" s="38"/>
      <c r="AP2174" s="36"/>
      <c r="AQ2174" s="36"/>
      <c r="AR2174" s="36"/>
      <c r="AS2174" s="36"/>
      <c r="AT2174" s="36"/>
      <c r="AU2174" s="36"/>
      <c r="AV2174" s="36"/>
      <c r="AW2174" s="36"/>
    </row>
    <row r="2175" spans="27:49">
      <c r="AA2175" s="38"/>
      <c r="AB2175" s="38"/>
      <c r="AP2175" s="36"/>
      <c r="AQ2175" s="36"/>
      <c r="AR2175" s="36"/>
      <c r="AS2175" s="36"/>
      <c r="AT2175" s="36"/>
      <c r="AU2175" s="36"/>
      <c r="AV2175" s="36"/>
      <c r="AW2175" s="36"/>
    </row>
    <row r="2176" spans="27:49">
      <c r="AA2176" s="38"/>
      <c r="AB2176" s="38"/>
      <c r="AP2176" s="36"/>
      <c r="AQ2176" s="36"/>
      <c r="AR2176" s="36"/>
      <c r="AS2176" s="36"/>
      <c r="AT2176" s="36"/>
      <c r="AU2176" s="36"/>
      <c r="AV2176" s="36"/>
      <c r="AW2176" s="36"/>
    </row>
    <row r="2177" spans="27:49">
      <c r="AA2177" s="38"/>
      <c r="AB2177" s="38"/>
      <c r="AP2177" s="36"/>
      <c r="AQ2177" s="36"/>
      <c r="AR2177" s="36"/>
      <c r="AS2177" s="36"/>
      <c r="AT2177" s="36"/>
      <c r="AU2177" s="36"/>
      <c r="AV2177" s="36"/>
      <c r="AW2177" s="36"/>
    </row>
    <row r="2178" spans="27:49">
      <c r="AA2178" s="38"/>
      <c r="AB2178" s="38"/>
      <c r="AP2178" s="36"/>
      <c r="AQ2178" s="36"/>
      <c r="AR2178" s="36"/>
      <c r="AS2178" s="36"/>
      <c r="AT2178" s="36"/>
      <c r="AU2178" s="36"/>
      <c r="AV2178" s="36"/>
      <c r="AW2178" s="36"/>
    </row>
    <row r="2179" spans="27:49">
      <c r="AA2179" s="38"/>
      <c r="AB2179" s="38"/>
      <c r="AP2179" s="36"/>
      <c r="AQ2179" s="36"/>
      <c r="AR2179" s="36"/>
      <c r="AS2179" s="36"/>
      <c r="AT2179" s="36"/>
      <c r="AU2179" s="36"/>
      <c r="AV2179" s="36"/>
      <c r="AW2179" s="36"/>
    </row>
    <row r="2180" spans="27:49">
      <c r="AA2180" s="38"/>
      <c r="AB2180" s="38"/>
      <c r="AP2180" s="36"/>
      <c r="AQ2180" s="36"/>
      <c r="AR2180" s="36"/>
      <c r="AS2180" s="36"/>
      <c r="AT2180" s="36"/>
      <c r="AU2180" s="36"/>
      <c r="AV2180" s="36"/>
      <c r="AW2180" s="36"/>
    </row>
    <row r="2181" spans="27:49">
      <c r="AA2181" s="38"/>
      <c r="AB2181" s="38"/>
      <c r="AP2181" s="36"/>
      <c r="AQ2181" s="36"/>
      <c r="AR2181" s="36"/>
      <c r="AS2181" s="36"/>
      <c r="AT2181" s="36"/>
      <c r="AU2181" s="36"/>
      <c r="AV2181" s="36"/>
      <c r="AW2181" s="36"/>
    </row>
    <row r="2182" spans="27:49">
      <c r="AA2182" s="38"/>
      <c r="AB2182" s="38"/>
      <c r="AP2182" s="36"/>
      <c r="AQ2182" s="36"/>
      <c r="AR2182" s="36"/>
      <c r="AS2182" s="36"/>
      <c r="AT2182" s="36"/>
      <c r="AU2182" s="36"/>
      <c r="AV2182" s="36"/>
      <c r="AW2182" s="36"/>
    </row>
    <row r="2183" spans="27:49">
      <c r="AA2183" s="38"/>
      <c r="AB2183" s="38"/>
      <c r="AP2183" s="36"/>
      <c r="AQ2183" s="36"/>
      <c r="AR2183" s="36"/>
      <c r="AS2183" s="36"/>
      <c r="AT2183" s="36"/>
      <c r="AU2183" s="36"/>
      <c r="AV2183" s="36"/>
      <c r="AW2183" s="36"/>
    </row>
    <row r="2184" spans="27:49">
      <c r="AA2184" s="38"/>
      <c r="AB2184" s="38"/>
      <c r="AP2184" s="36"/>
      <c r="AQ2184" s="36"/>
      <c r="AR2184" s="36"/>
      <c r="AS2184" s="36"/>
      <c r="AT2184" s="36"/>
      <c r="AU2184" s="36"/>
      <c r="AV2184" s="36"/>
      <c r="AW2184" s="36"/>
    </row>
    <row r="2185" spans="27:49">
      <c r="AA2185" s="38"/>
      <c r="AB2185" s="38"/>
      <c r="AP2185" s="36"/>
      <c r="AQ2185" s="36"/>
      <c r="AR2185" s="36"/>
      <c r="AS2185" s="36"/>
      <c r="AT2185" s="36"/>
      <c r="AU2185" s="36"/>
      <c r="AV2185" s="36"/>
      <c r="AW2185" s="36"/>
    </row>
    <row r="2186" spans="27:49">
      <c r="AA2186" s="38"/>
      <c r="AB2186" s="38"/>
      <c r="AP2186" s="36"/>
      <c r="AQ2186" s="36"/>
      <c r="AR2186" s="36"/>
      <c r="AS2186" s="36"/>
      <c r="AT2186" s="36"/>
      <c r="AU2186" s="36"/>
      <c r="AV2186" s="36"/>
      <c r="AW2186" s="36"/>
    </row>
    <row r="2187" spans="27:49">
      <c r="AA2187" s="38"/>
      <c r="AB2187" s="38"/>
      <c r="AP2187" s="36"/>
      <c r="AQ2187" s="36"/>
      <c r="AR2187" s="36"/>
      <c r="AS2187" s="36"/>
      <c r="AT2187" s="36"/>
      <c r="AU2187" s="36"/>
      <c r="AV2187" s="36"/>
      <c r="AW2187" s="36"/>
    </row>
    <row r="2188" spans="27:49">
      <c r="AA2188" s="38"/>
      <c r="AB2188" s="38"/>
      <c r="AP2188" s="36"/>
      <c r="AQ2188" s="36"/>
      <c r="AR2188" s="36"/>
      <c r="AS2188" s="36"/>
      <c r="AT2188" s="36"/>
      <c r="AU2188" s="36"/>
      <c r="AV2188" s="36"/>
      <c r="AW2188" s="36"/>
    </row>
    <row r="2189" spans="27:49">
      <c r="AA2189" s="38"/>
      <c r="AB2189" s="38"/>
      <c r="AP2189" s="36"/>
      <c r="AQ2189" s="36"/>
      <c r="AR2189" s="36"/>
      <c r="AS2189" s="36"/>
      <c r="AT2189" s="36"/>
      <c r="AU2189" s="36"/>
      <c r="AV2189" s="36"/>
      <c r="AW2189" s="36"/>
    </row>
    <row r="2190" spans="27:49">
      <c r="AA2190" s="38"/>
      <c r="AB2190" s="38"/>
      <c r="AP2190" s="36"/>
      <c r="AQ2190" s="36"/>
      <c r="AR2190" s="36"/>
      <c r="AS2190" s="36"/>
      <c r="AT2190" s="36"/>
      <c r="AU2190" s="36"/>
      <c r="AV2190" s="36"/>
      <c r="AW2190" s="36"/>
    </row>
    <row r="2191" spans="27:49">
      <c r="AA2191" s="38"/>
      <c r="AB2191" s="38"/>
      <c r="AP2191" s="36"/>
      <c r="AQ2191" s="36"/>
      <c r="AR2191" s="36"/>
      <c r="AS2191" s="36"/>
      <c r="AT2191" s="36"/>
      <c r="AU2191" s="36"/>
      <c r="AV2191" s="36"/>
      <c r="AW2191" s="36"/>
    </row>
    <row r="2192" spans="27:49">
      <c r="AA2192" s="38"/>
      <c r="AB2192" s="38"/>
      <c r="AP2192" s="36"/>
      <c r="AQ2192" s="36"/>
      <c r="AR2192" s="36"/>
      <c r="AS2192" s="36"/>
      <c r="AT2192" s="36"/>
      <c r="AU2192" s="36"/>
      <c r="AV2192" s="36"/>
      <c r="AW2192" s="36"/>
    </row>
    <row r="2193" spans="27:49">
      <c r="AA2193" s="38"/>
      <c r="AB2193" s="38"/>
      <c r="AP2193" s="36"/>
      <c r="AQ2193" s="36"/>
      <c r="AR2193" s="36"/>
      <c r="AS2193" s="36"/>
      <c r="AT2193" s="36"/>
      <c r="AU2193" s="36"/>
      <c r="AV2193" s="36"/>
      <c r="AW2193" s="36"/>
    </row>
    <row r="2194" spans="27:49">
      <c r="AA2194" s="38"/>
      <c r="AB2194" s="38"/>
      <c r="AP2194" s="36"/>
      <c r="AQ2194" s="36"/>
      <c r="AR2194" s="36"/>
      <c r="AS2194" s="36"/>
      <c r="AT2194" s="36"/>
      <c r="AU2194" s="36"/>
      <c r="AV2194" s="36"/>
      <c r="AW2194" s="36"/>
    </row>
    <row r="2195" spans="27:49">
      <c r="AA2195" s="38"/>
      <c r="AB2195" s="38"/>
      <c r="AP2195" s="36"/>
      <c r="AQ2195" s="36"/>
      <c r="AR2195" s="36"/>
      <c r="AS2195" s="36"/>
      <c r="AT2195" s="36"/>
      <c r="AU2195" s="36"/>
      <c r="AV2195" s="36"/>
      <c r="AW2195" s="36"/>
    </row>
    <row r="2196" spans="27:49">
      <c r="AA2196" s="38"/>
      <c r="AB2196" s="38"/>
      <c r="AP2196" s="36"/>
      <c r="AQ2196" s="36"/>
      <c r="AR2196" s="36"/>
      <c r="AS2196" s="36"/>
      <c r="AT2196" s="36"/>
      <c r="AU2196" s="36"/>
      <c r="AV2196" s="36"/>
      <c r="AW2196" s="36"/>
    </row>
    <row r="2197" spans="27:49">
      <c r="AA2197" s="38"/>
      <c r="AB2197" s="38"/>
      <c r="AP2197" s="36"/>
      <c r="AQ2197" s="36"/>
      <c r="AR2197" s="36"/>
      <c r="AS2197" s="36"/>
      <c r="AT2197" s="36"/>
      <c r="AU2197" s="36"/>
      <c r="AV2197" s="36"/>
      <c r="AW2197" s="36"/>
    </row>
    <row r="2198" spans="27:49">
      <c r="AA2198" s="38"/>
      <c r="AB2198" s="38"/>
      <c r="AP2198" s="36"/>
      <c r="AQ2198" s="36"/>
      <c r="AR2198" s="36"/>
      <c r="AS2198" s="36"/>
      <c r="AT2198" s="36"/>
      <c r="AU2198" s="36"/>
      <c r="AV2198" s="36"/>
      <c r="AW2198" s="36"/>
    </row>
    <row r="2199" spans="27:49">
      <c r="AA2199" s="38"/>
      <c r="AB2199" s="38"/>
      <c r="AP2199" s="36"/>
      <c r="AQ2199" s="36"/>
      <c r="AR2199" s="36"/>
      <c r="AS2199" s="36"/>
      <c r="AT2199" s="36"/>
      <c r="AU2199" s="36"/>
      <c r="AV2199" s="36"/>
      <c r="AW2199" s="36"/>
    </row>
    <row r="2200" spans="27:49">
      <c r="AA2200" s="38"/>
      <c r="AB2200" s="38"/>
      <c r="AP2200" s="36"/>
      <c r="AQ2200" s="36"/>
      <c r="AR2200" s="36"/>
      <c r="AS2200" s="36"/>
      <c r="AT2200" s="36"/>
      <c r="AU2200" s="36"/>
      <c r="AV2200" s="36"/>
      <c r="AW2200" s="36"/>
    </row>
    <row r="2201" spans="27:49">
      <c r="AA2201" s="38"/>
      <c r="AB2201" s="38"/>
      <c r="AP2201" s="36"/>
      <c r="AQ2201" s="36"/>
      <c r="AR2201" s="36"/>
      <c r="AS2201" s="36"/>
      <c r="AT2201" s="36"/>
      <c r="AU2201" s="36"/>
      <c r="AV2201" s="36"/>
      <c r="AW2201" s="36"/>
    </row>
    <row r="2202" spans="27:49">
      <c r="AA2202" s="38"/>
      <c r="AB2202" s="38"/>
      <c r="AP2202" s="36"/>
      <c r="AQ2202" s="36"/>
      <c r="AR2202" s="36"/>
      <c r="AS2202" s="36"/>
      <c r="AT2202" s="36"/>
      <c r="AU2202" s="36"/>
      <c r="AV2202" s="36"/>
      <c r="AW2202" s="36"/>
    </row>
    <row r="2203" spans="27:49">
      <c r="AA2203" s="38"/>
      <c r="AB2203" s="38"/>
      <c r="AP2203" s="36"/>
      <c r="AQ2203" s="36"/>
      <c r="AR2203" s="36"/>
      <c r="AS2203" s="36"/>
      <c r="AT2203" s="36"/>
      <c r="AU2203" s="36"/>
      <c r="AV2203" s="36"/>
      <c r="AW2203" s="36"/>
    </row>
    <row r="2204" spans="27:49">
      <c r="AA2204" s="38"/>
      <c r="AB2204" s="38"/>
      <c r="AP2204" s="36"/>
      <c r="AQ2204" s="36"/>
      <c r="AR2204" s="36"/>
      <c r="AS2204" s="36"/>
      <c r="AT2204" s="36"/>
      <c r="AU2204" s="36"/>
      <c r="AV2204" s="36"/>
      <c r="AW2204" s="36"/>
    </row>
    <row r="2205" spans="27:49">
      <c r="AA2205" s="38"/>
      <c r="AB2205" s="38"/>
      <c r="AP2205" s="36"/>
      <c r="AQ2205" s="36"/>
      <c r="AR2205" s="36"/>
      <c r="AS2205" s="36"/>
      <c r="AT2205" s="36"/>
      <c r="AU2205" s="36"/>
      <c r="AV2205" s="36"/>
      <c r="AW2205" s="36"/>
    </row>
    <row r="2206" spans="27:49">
      <c r="AA2206" s="38"/>
      <c r="AB2206" s="38"/>
      <c r="AP2206" s="36"/>
      <c r="AQ2206" s="36"/>
      <c r="AR2206" s="36"/>
      <c r="AS2206" s="36"/>
      <c r="AT2206" s="36"/>
      <c r="AU2206" s="36"/>
      <c r="AV2206" s="36"/>
      <c r="AW2206" s="36"/>
    </row>
    <row r="2207" spans="27:49">
      <c r="AA2207" s="38"/>
      <c r="AB2207" s="38"/>
      <c r="AP2207" s="36"/>
      <c r="AQ2207" s="36"/>
      <c r="AR2207" s="36"/>
      <c r="AS2207" s="36"/>
      <c r="AT2207" s="36"/>
      <c r="AU2207" s="36"/>
      <c r="AV2207" s="36"/>
      <c r="AW2207" s="36"/>
    </row>
    <row r="2208" spans="27:49">
      <c r="AA2208" s="38"/>
      <c r="AB2208" s="38"/>
      <c r="AP2208" s="36"/>
      <c r="AQ2208" s="36"/>
      <c r="AR2208" s="36"/>
      <c r="AS2208" s="36"/>
      <c r="AT2208" s="36"/>
      <c r="AU2208" s="36"/>
      <c r="AV2208" s="36"/>
      <c r="AW2208" s="36"/>
    </row>
    <row r="2209" spans="27:49">
      <c r="AA2209" s="38"/>
      <c r="AB2209" s="38"/>
      <c r="AP2209" s="36"/>
      <c r="AQ2209" s="36"/>
      <c r="AR2209" s="36"/>
      <c r="AS2209" s="36"/>
      <c r="AT2209" s="36"/>
      <c r="AU2209" s="36"/>
      <c r="AV2209" s="36"/>
      <c r="AW2209" s="36"/>
    </row>
    <row r="2210" spans="27:49">
      <c r="AA2210" s="38"/>
      <c r="AB2210" s="38"/>
      <c r="AP2210" s="36"/>
      <c r="AQ2210" s="36"/>
      <c r="AR2210" s="36"/>
      <c r="AS2210" s="36"/>
      <c r="AT2210" s="36"/>
      <c r="AU2210" s="36"/>
      <c r="AV2210" s="36"/>
      <c r="AW2210" s="36"/>
    </row>
    <row r="2211" spans="27:49">
      <c r="AA2211" s="38"/>
      <c r="AB2211" s="38"/>
      <c r="AP2211" s="36"/>
      <c r="AQ2211" s="36"/>
      <c r="AR2211" s="36"/>
      <c r="AS2211" s="36"/>
      <c r="AT2211" s="36"/>
      <c r="AU2211" s="36"/>
      <c r="AV2211" s="36"/>
      <c r="AW2211" s="36"/>
    </row>
    <row r="2212" spans="27:49">
      <c r="AA2212" s="38"/>
      <c r="AB2212" s="38"/>
      <c r="AP2212" s="36"/>
      <c r="AQ2212" s="36"/>
      <c r="AR2212" s="36"/>
      <c r="AS2212" s="36"/>
      <c r="AT2212" s="36"/>
      <c r="AU2212" s="36"/>
      <c r="AV2212" s="36"/>
      <c r="AW2212" s="36"/>
    </row>
    <row r="2213" spans="27:49">
      <c r="AA2213" s="38"/>
      <c r="AB2213" s="38"/>
      <c r="AP2213" s="36"/>
      <c r="AQ2213" s="36"/>
      <c r="AR2213" s="36"/>
      <c r="AS2213" s="36"/>
      <c r="AT2213" s="36"/>
      <c r="AU2213" s="36"/>
      <c r="AV2213" s="36"/>
      <c r="AW2213" s="36"/>
    </row>
    <row r="2214" spans="27:49">
      <c r="AA2214" s="38"/>
      <c r="AB2214" s="38"/>
      <c r="AP2214" s="36"/>
      <c r="AQ2214" s="36"/>
      <c r="AR2214" s="36"/>
      <c r="AS2214" s="36"/>
      <c r="AT2214" s="36"/>
      <c r="AU2214" s="36"/>
      <c r="AV2214" s="36"/>
      <c r="AW2214" s="36"/>
    </row>
    <row r="2215" spans="27:49">
      <c r="AA2215" s="38"/>
      <c r="AB2215" s="38"/>
      <c r="AP2215" s="36"/>
      <c r="AQ2215" s="36"/>
      <c r="AR2215" s="36"/>
      <c r="AS2215" s="36"/>
      <c r="AT2215" s="36"/>
      <c r="AU2215" s="36"/>
      <c r="AV2215" s="36"/>
      <c r="AW2215" s="36"/>
    </row>
    <row r="2216" spans="27:49">
      <c r="AA2216" s="38"/>
      <c r="AB2216" s="38"/>
      <c r="AP2216" s="36"/>
      <c r="AQ2216" s="36"/>
      <c r="AR2216" s="36"/>
      <c r="AS2216" s="36"/>
      <c r="AT2216" s="36"/>
      <c r="AU2216" s="36"/>
      <c r="AV2216" s="36"/>
      <c r="AW2216" s="36"/>
    </row>
    <row r="2217" spans="27:49">
      <c r="AA2217" s="38"/>
      <c r="AB2217" s="38"/>
      <c r="AP2217" s="36"/>
      <c r="AQ2217" s="36"/>
      <c r="AR2217" s="36"/>
      <c r="AS2217" s="36"/>
      <c r="AT2217" s="36"/>
      <c r="AU2217" s="36"/>
      <c r="AV2217" s="36"/>
      <c r="AW2217" s="36"/>
    </row>
    <row r="2218" spans="27:49">
      <c r="AA2218" s="38"/>
      <c r="AB2218" s="38"/>
      <c r="AP2218" s="36"/>
      <c r="AQ2218" s="36"/>
      <c r="AR2218" s="36"/>
      <c r="AS2218" s="36"/>
      <c r="AT2218" s="36"/>
      <c r="AU2218" s="36"/>
      <c r="AV2218" s="36"/>
      <c r="AW2218" s="36"/>
    </row>
    <row r="2219" spans="27:49">
      <c r="AA2219" s="38"/>
      <c r="AB2219" s="38"/>
      <c r="AP2219" s="36"/>
      <c r="AQ2219" s="36"/>
      <c r="AR2219" s="36"/>
      <c r="AS2219" s="36"/>
      <c r="AT2219" s="36"/>
      <c r="AU2219" s="36"/>
      <c r="AV2219" s="36"/>
      <c r="AW2219" s="36"/>
    </row>
    <row r="2220" spans="27:49">
      <c r="AA2220" s="38"/>
      <c r="AB2220" s="38"/>
      <c r="AP2220" s="36"/>
      <c r="AQ2220" s="36"/>
      <c r="AR2220" s="36"/>
      <c r="AS2220" s="36"/>
      <c r="AT2220" s="36"/>
      <c r="AU2220" s="36"/>
      <c r="AV2220" s="36"/>
      <c r="AW2220" s="36"/>
    </row>
    <row r="2221" spans="27:49">
      <c r="AA2221" s="38"/>
      <c r="AB2221" s="38"/>
      <c r="AP2221" s="36"/>
      <c r="AQ2221" s="36"/>
      <c r="AR2221" s="36"/>
      <c r="AS2221" s="36"/>
      <c r="AT2221" s="36"/>
      <c r="AU2221" s="36"/>
      <c r="AV2221" s="36"/>
      <c r="AW2221" s="36"/>
    </row>
    <row r="2222" spans="27:49">
      <c r="AA2222" s="38"/>
      <c r="AB2222" s="38"/>
      <c r="AP2222" s="36"/>
      <c r="AQ2222" s="36"/>
      <c r="AR2222" s="36"/>
      <c r="AS2222" s="36"/>
      <c r="AT2222" s="36"/>
      <c r="AU2222" s="36"/>
      <c r="AV2222" s="36"/>
      <c r="AW2222" s="36"/>
    </row>
    <row r="2223" spans="27:49">
      <c r="AA2223" s="38"/>
      <c r="AB2223" s="38"/>
      <c r="AP2223" s="36"/>
      <c r="AQ2223" s="36"/>
      <c r="AR2223" s="36"/>
      <c r="AS2223" s="36"/>
      <c r="AT2223" s="36"/>
      <c r="AU2223" s="36"/>
      <c r="AV2223" s="36"/>
      <c r="AW2223" s="36"/>
    </row>
    <row r="2224" spans="27:49">
      <c r="AA2224" s="38"/>
      <c r="AB2224" s="38"/>
      <c r="AP2224" s="36"/>
      <c r="AQ2224" s="36"/>
      <c r="AR2224" s="36"/>
      <c r="AS2224" s="36"/>
      <c r="AT2224" s="36"/>
      <c r="AU2224" s="36"/>
      <c r="AV2224" s="36"/>
      <c r="AW2224" s="36"/>
    </row>
    <row r="2225" spans="27:49">
      <c r="AA2225" s="38"/>
      <c r="AB2225" s="38"/>
      <c r="AP2225" s="36"/>
      <c r="AQ2225" s="36"/>
      <c r="AR2225" s="36"/>
      <c r="AS2225" s="36"/>
      <c r="AT2225" s="36"/>
      <c r="AU2225" s="36"/>
      <c r="AV2225" s="36"/>
      <c r="AW2225" s="36"/>
    </row>
    <row r="2226" spans="27:49">
      <c r="AA2226" s="38"/>
      <c r="AB2226" s="38"/>
      <c r="AP2226" s="36"/>
      <c r="AQ2226" s="36"/>
      <c r="AR2226" s="36"/>
      <c r="AS2226" s="36"/>
      <c r="AT2226" s="36"/>
      <c r="AU2226" s="36"/>
      <c r="AV2226" s="36"/>
      <c r="AW2226" s="36"/>
    </row>
    <row r="2227" spans="27:49">
      <c r="AA2227" s="38"/>
      <c r="AB2227" s="38"/>
      <c r="AP2227" s="36"/>
      <c r="AQ2227" s="36"/>
      <c r="AR2227" s="36"/>
      <c r="AS2227" s="36"/>
      <c r="AT2227" s="36"/>
      <c r="AU2227" s="36"/>
      <c r="AV2227" s="36"/>
      <c r="AW2227" s="36"/>
    </row>
    <row r="2228" spans="27:49">
      <c r="AA2228" s="38"/>
      <c r="AB2228" s="38"/>
      <c r="AP2228" s="36"/>
      <c r="AQ2228" s="36"/>
      <c r="AR2228" s="36"/>
      <c r="AS2228" s="36"/>
      <c r="AT2228" s="36"/>
      <c r="AU2228" s="36"/>
      <c r="AV2228" s="36"/>
      <c r="AW2228" s="36"/>
    </row>
    <row r="2229" spans="27:49">
      <c r="AA2229" s="38"/>
      <c r="AB2229" s="38"/>
      <c r="AP2229" s="36"/>
      <c r="AQ2229" s="36"/>
      <c r="AR2229" s="36"/>
      <c r="AS2229" s="36"/>
      <c r="AT2229" s="36"/>
      <c r="AU2229" s="36"/>
      <c r="AV2229" s="36"/>
      <c r="AW2229" s="36"/>
    </row>
    <row r="2230" spans="27:49">
      <c r="AA2230" s="38"/>
      <c r="AB2230" s="38"/>
      <c r="AP2230" s="36"/>
      <c r="AQ2230" s="36"/>
      <c r="AR2230" s="36"/>
      <c r="AS2230" s="36"/>
      <c r="AT2230" s="36"/>
      <c r="AU2230" s="36"/>
      <c r="AV2230" s="36"/>
      <c r="AW2230" s="36"/>
    </row>
    <row r="2231" spans="27:49">
      <c r="AA2231" s="38"/>
      <c r="AB2231" s="38"/>
      <c r="AP2231" s="36"/>
      <c r="AQ2231" s="36"/>
      <c r="AR2231" s="36"/>
      <c r="AS2231" s="36"/>
      <c r="AT2231" s="36"/>
      <c r="AU2231" s="36"/>
      <c r="AV2231" s="36"/>
      <c r="AW2231" s="36"/>
    </row>
    <row r="2232" spans="27:49">
      <c r="AA2232" s="38"/>
      <c r="AB2232" s="38"/>
      <c r="AP2232" s="36"/>
      <c r="AQ2232" s="36"/>
      <c r="AR2232" s="36"/>
      <c r="AS2232" s="36"/>
      <c r="AT2232" s="36"/>
      <c r="AU2232" s="36"/>
      <c r="AV2232" s="36"/>
      <c r="AW2232" s="36"/>
    </row>
    <row r="2233" spans="27:49">
      <c r="AA2233" s="38"/>
      <c r="AB2233" s="38"/>
      <c r="AP2233" s="36"/>
      <c r="AQ2233" s="36"/>
      <c r="AR2233" s="36"/>
      <c r="AS2233" s="36"/>
      <c r="AT2233" s="36"/>
      <c r="AU2233" s="36"/>
      <c r="AV2233" s="36"/>
      <c r="AW2233" s="36"/>
    </row>
    <row r="2234" spans="27:49">
      <c r="AA2234" s="38"/>
      <c r="AB2234" s="38"/>
      <c r="AP2234" s="36"/>
      <c r="AQ2234" s="36"/>
      <c r="AR2234" s="36"/>
      <c r="AS2234" s="36"/>
      <c r="AT2234" s="36"/>
      <c r="AU2234" s="36"/>
      <c r="AV2234" s="36"/>
      <c r="AW2234" s="36"/>
    </row>
    <row r="2235" spans="27:49">
      <c r="AA2235" s="38"/>
      <c r="AB2235" s="38"/>
      <c r="AP2235" s="36"/>
      <c r="AQ2235" s="36"/>
      <c r="AR2235" s="36"/>
      <c r="AS2235" s="36"/>
      <c r="AT2235" s="36"/>
      <c r="AU2235" s="36"/>
      <c r="AV2235" s="36"/>
      <c r="AW2235" s="36"/>
    </row>
    <row r="2236" spans="27:49">
      <c r="AA2236" s="38"/>
      <c r="AB2236" s="38"/>
      <c r="AP2236" s="36"/>
      <c r="AQ2236" s="36"/>
      <c r="AR2236" s="36"/>
      <c r="AS2236" s="36"/>
      <c r="AT2236" s="36"/>
      <c r="AU2236" s="36"/>
      <c r="AV2236" s="36"/>
      <c r="AW2236" s="36"/>
    </row>
    <row r="2237" spans="27:49">
      <c r="AA2237" s="38"/>
      <c r="AB2237" s="38"/>
      <c r="AP2237" s="36"/>
      <c r="AQ2237" s="36"/>
      <c r="AR2237" s="36"/>
      <c r="AS2237" s="36"/>
      <c r="AT2237" s="36"/>
      <c r="AU2237" s="36"/>
      <c r="AV2237" s="36"/>
      <c r="AW2237" s="36"/>
    </row>
    <row r="2238" spans="27:49">
      <c r="AA2238" s="38"/>
      <c r="AB2238" s="38"/>
      <c r="AP2238" s="36"/>
      <c r="AQ2238" s="36"/>
      <c r="AR2238" s="36"/>
      <c r="AS2238" s="36"/>
      <c r="AT2238" s="36"/>
      <c r="AU2238" s="36"/>
      <c r="AV2238" s="36"/>
      <c r="AW2238" s="36"/>
    </row>
    <row r="2239" spans="27:49">
      <c r="AA2239" s="38"/>
      <c r="AB2239" s="38"/>
      <c r="AP2239" s="36"/>
      <c r="AQ2239" s="36"/>
      <c r="AR2239" s="36"/>
      <c r="AS2239" s="36"/>
      <c r="AT2239" s="36"/>
      <c r="AU2239" s="36"/>
      <c r="AV2239" s="36"/>
      <c r="AW2239" s="36"/>
    </row>
    <row r="2240" spans="27:49">
      <c r="AA2240" s="38"/>
      <c r="AB2240" s="38"/>
      <c r="AP2240" s="36"/>
      <c r="AQ2240" s="36"/>
      <c r="AR2240" s="36"/>
      <c r="AS2240" s="36"/>
      <c r="AT2240" s="36"/>
      <c r="AU2240" s="36"/>
      <c r="AV2240" s="36"/>
      <c r="AW2240" s="36"/>
    </row>
    <row r="2241" spans="27:49">
      <c r="AA2241" s="38"/>
      <c r="AB2241" s="38"/>
      <c r="AP2241" s="36"/>
      <c r="AQ2241" s="36"/>
      <c r="AR2241" s="36"/>
      <c r="AS2241" s="36"/>
      <c r="AT2241" s="36"/>
      <c r="AU2241" s="36"/>
      <c r="AV2241" s="36"/>
      <c r="AW2241" s="36"/>
    </row>
    <row r="2242" spans="27:49">
      <c r="AA2242" s="38"/>
      <c r="AB2242" s="38"/>
      <c r="AP2242" s="36"/>
      <c r="AQ2242" s="36"/>
      <c r="AR2242" s="36"/>
      <c r="AS2242" s="36"/>
      <c r="AT2242" s="36"/>
      <c r="AU2242" s="36"/>
      <c r="AV2242" s="36"/>
      <c r="AW2242" s="36"/>
    </row>
    <row r="2243" spans="27:49">
      <c r="AA2243" s="38"/>
      <c r="AB2243" s="38"/>
      <c r="AP2243" s="36"/>
      <c r="AQ2243" s="36"/>
      <c r="AR2243" s="36"/>
      <c r="AS2243" s="36"/>
      <c r="AT2243" s="36"/>
      <c r="AU2243" s="36"/>
      <c r="AV2243" s="36"/>
      <c r="AW2243" s="36"/>
    </row>
    <row r="2244" spans="27:49">
      <c r="AA2244" s="38"/>
      <c r="AB2244" s="38"/>
      <c r="AP2244" s="36"/>
      <c r="AQ2244" s="36"/>
      <c r="AR2244" s="36"/>
      <c r="AS2244" s="36"/>
      <c r="AT2244" s="36"/>
      <c r="AU2244" s="36"/>
      <c r="AV2244" s="36"/>
      <c r="AW2244" s="36"/>
    </row>
    <row r="2245" spans="27:49">
      <c r="AA2245" s="38"/>
      <c r="AB2245" s="38"/>
      <c r="AP2245" s="36"/>
      <c r="AQ2245" s="36"/>
      <c r="AR2245" s="36"/>
      <c r="AS2245" s="36"/>
      <c r="AT2245" s="36"/>
      <c r="AU2245" s="36"/>
      <c r="AV2245" s="36"/>
      <c r="AW2245" s="36"/>
    </row>
    <row r="2246" spans="27:49">
      <c r="AA2246" s="38"/>
      <c r="AB2246" s="38"/>
      <c r="AP2246" s="36"/>
      <c r="AQ2246" s="36"/>
      <c r="AR2246" s="36"/>
      <c r="AS2246" s="36"/>
      <c r="AT2246" s="36"/>
      <c r="AU2246" s="36"/>
      <c r="AV2246" s="36"/>
      <c r="AW2246" s="36"/>
    </row>
    <row r="2247" spans="27:49">
      <c r="AA2247" s="38"/>
      <c r="AB2247" s="38"/>
      <c r="AP2247" s="36"/>
      <c r="AQ2247" s="36"/>
      <c r="AR2247" s="36"/>
      <c r="AS2247" s="36"/>
      <c r="AT2247" s="36"/>
      <c r="AU2247" s="36"/>
      <c r="AV2247" s="36"/>
      <c r="AW2247" s="36"/>
    </row>
    <row r="2248" spans="27:49">
      <c r="AA2248" s="38"/>
      <c r="AB2248" s="38"/>
      <c r="AP2248" s="36"/>
      <c r="AQ2248" s="36"/>
      <c r="AR2248" s="36"/>
      <c r="AS2248" s="36"/>
      <c r="AT2248" s="36"/>
      <c r="AU2248" s="36"/>
      <c r="AV2248" s="36"/>
      <c r="AW2248" s="36"/>
    </row>
    <row r="2249" spans="27:49">
      <c r="AA2249" s="38"/>
      <c r="AB2249" s="38"/>
      <c r="AP2249" s="36"/>
      <c r="AQ2249" s="36"/>
      <c r="AR2249" s="36"/>
      <c r="AS2249" s="36"/>
      <c r="AT2249" s="36"/>
      <c r="AU2249" s="36"/>
      <c r="AV2249" s="36"/>
      <c r="AW2249" s="36"/>
    </row>
    <row r="2250" spans="27:49">
      <c r="AA2250" s="38"/>
      <c r="AB2250" s="38"/>
      <c r="AP2250" s="36"/>
      <c r="AQ2250" s="36"/>
      <c r="AR2250" s="36"/>
      <c r="AS2250" s="36"/>
      <c r="AT2250" s="36"/>
      <c r="AU2250" s="36"/>
      <c r="AV2250" s="36"/>
      <c r="AW2250" s="36"/>
    </row>
    <row r="2251" spans="27:49">
      <c r="AA2251" s="38"/>
      <c r="AB2251" s="38"/>
      <c r="AP2251" s="36"/>
      <c r="AQ2251" s="36"/>
      <c r="AR2251" s="36"/>
      <c r="AS2251" s="36"/>
      <c r="AT2251" s="36"/>
      <c r="AU2251" s="36"/>
      <c r="AV2251" s="36"/>
      <c r="AW2251" s="36"/>
    </row>
    <row r="2252" spans="27:49">
      <c r="AA2252" s="38"/>
      <c r="AB2252" s="38"/>
      <c r="AP2252" s="36"/>
      <c r="AQ2252" s="36"/>
      <c r="AR2252" s="36"/>
      <c r="AS2252" s="36"/>
      <c r="AT2252" s="36"/>
      <c r="AU2252" s="36"/>
      <c r="AV2252" s="36"/>
      <c r="AW2252" s="36"/>
    </row>
    <row r="2253" spans="27:49">
      <c r="AA2253" s="38"/>
      <c r="AB2253" s="38"/>
      <c r="AP2253" s="36"/>
      <c r="AQ2253" s="36"/>
      <c r="AR2253" s="36"/>
      <c r="AS2253" s="36"/>
      <c r="AT2253" s="36"/>
      <c r="AU2253" s="36"/>
      <c r="AV2253" s="36"/>
      <c r="AW2253" s="36"/>
    </row>
    <row r="2254" spans="27:49">
      <c r="AA2254" s="38"/>
      <c r="AB2254" s="38"/>
      <c r="AP2254" s="36"/>
      <c r="AQ2254" s="36"/>
      <c r="AR2254" s="36"/>
      <c r="AS2254" s="36"/>
      <c r="AT2254" s="36"/>
      <c r="AU2254" s="36"/>
      <c r="AV2254" s="36"/>
      <c r="AW2254" s="36"/>
    </row>
    <row r="2255" spans="27:49">
      <c r="AA2255" s="38"/>
      <c r="AB2255" s="38"/>
      <c r="AP2255" s="36"/>
      <c r="AQ2255" s="36"/>
      <c r="AR2255" s="36"/>
      <c r="AS2255" s="36"/>
      <c r="AT2255" s="36"/>
      <c r="AU2255" s="36"/>
      <c r="AV2255" s="36"/>
      <c r="AW2255" s="36"/>
    </row>
    <row r="2256" spans="27:49">
      <c r="AA2256" s="38"/>
      <c r="AB2256" s="38"/>
      <c r="AP2256" s="36"/>
      <c r="AQ2256" s="36"/>
      <c r="AR2256" s="36"/>
      <c r="AS2256" s="36"/>
      <c r="AT2256" s="36"/>
      <c r="AU2256" s="36"/>
      <c r="AV2256" s="36"/>
      <c r="AW2256" s="36"/>
    </row>
    <row r="2257" spans="27:49">
      <c r="AA2257" s="38"/>
      <c r="AB2257" s="38"/>
      <c r="AP2257" s="36"/>
      <c r="AQ2257" s="36"/>
      <c r="AR2257" s="36"/>
      <c r="AS2257" s="36"/>
      <c r="AT2257" s="36"/>
      <c r="AU2257" s="36"/>
      <c r="AV2257" s="36"/>
      <c r="AW2257" s="36"/>
    </row>
    <row r="2258" spans="27:49">
      <c r="AA2258" s="38"/>
      <c r="AB2258" s="38"/>
      <c r="AP2258" s="36"/>
      <c r="AQ2258" s="36"/>
      <c r="AR2258" s="36"/>
      <c r="AS2258" s="36"/>
      <c r="AT2258" s="36"/>
      <c r="AU2258" s="36"/>
      <c r="AV2258" s="36"/>
      <c r="AW2258" s="36"/>
    </row>
    <row r="2259" spans="27:49">
      <c r="AA2259" s="38"/>
      <c r="AB2259" s="38"/>
      <c r="AP2259" s="36"/>
      <c r="AQ2259" s="36"/>
      <c r="AR2259" s="36"/>
      <c r="AS2259" s="36"/>
      <c r="AT2259" s="36"/>
      <c r="AU2259" s="36"/>
      <c r="AV2259" s="36"/>
      <c r="AW2259" s="36"/>
    </row>
    <row r="2260" spans="27:49">
      <c r="AA2260" s="38"/>
      <c r="AB2260" s="38"/>
      <c r="AP2260" s="36"/>
      <c r="AQ2260" s="36"/>
      <c r="AR2260" s="36"/>
      <c r="AS2260" s="36"/>
      <c r="AT2260" s="36"/>
      <c r="AU2260" s="36"/>
      <c r="AV2260" s="36"/>
      <c r="AW2260" s="36"/>
    </row>
    <row r="2261" spans="27:49">
      <c r="AA2261" s="38"/>
      <c r="AB2261" s="38"/>
      <c r="AP2261" s="36"/>
      <c r="AQ2261" s="36"/>
      <c r="AR2261" s="36"/>
      <c r="AS2261" s="36"/>
      <c r="AT2261" s="36"/>
      <c r="AU2261" s="36"/>
      <c r="AV2261" s="36"/>
      <c r="AW2261" s="36"/>
    </row>
    <row r="2262" spans="27:49">
      <c r="AA2262" s="38"/>
      <c r="AB2262" s="38"/>
      <c r="AP2262" s="36"/>
      <c r="AQ2262" s="36"/>
      <c r="AR2262" s="36"/>
      <c r="AS2262" s="36"/>
      <c r="AT2262" s="36"/>
      <c r="AU2262" s="36"/>
      <c r="AV2262" s="36"/>
      <c r="AW2262" s="36"/>
    </row>
    <row r="2263" spans="27:49">
      <c r="AA2263" s="38"/>
      <c r="AB2263" s="38"/>
      <c r="AP2263" s="36"/>
      <c r="AQ2263" s="36"/>
      <c r="AR2263" s="36"/>
      <c r="AS2263" s="36"/>
      <c r="AT2263" s="36"/>
      <c r="AU2263" s="36"/>
      <c r="AV2263" s="36"/>
      <c r="AW2263" s="36"/>
    </row>
    <row r="2264" spans="27:49">
      <c r="AA2264" s="38"/>
      <c r="AB2264" s="38"/>
      <c r="AP2264" s="36"/>
      <c r="AQ2264" s="36"/>
      <c r="AR2264" s="36"/>
      <c r="AS2264" s="36"/>
      <c r="AT2264" s="36"/>
      <c r="AU2264" s="36"/>
      <c r="AV2264" s="36"/>
      <c r="AW2264" s="36"/>
    </row>
    <row r="2265" spans="27:49">
      <c r="AA2265" s="38"/>
      <c r="AB2265" s="38"/>
      <c r="AP2265" s="36"/>
      <c r="AQ2265" s="36"/>
      <c r="AR2265" s="36"/>
      <c r="AS2265" s="36"/>
      <c r="AT2265" s="36"/>
      <c r="AU2265" s="36"/>
      <c r="AV2265" s="36"/>
      <c r="AW2265" s="36"/>
    </row>
    <row r="2266" spans="27:49">
      <c r="AA2266" s="38"/>
      <c r="AB2266" s="38"/>
      <c r="AP2266" s="36"/>
      <c r="AQ2266" s="36"/>
      <c r="AR2266" s="36"/>
      <c r="AS2266" s="36"/>
      <c r="AT2266" s="36"/>
      <c r="AU2266" s="36"/>
      <c r="AV2266" s="36"/>
      <c r="AW2266" s="36"/>
    </row>
    <row r="2267" spans="27:49">
      <c r="AA2267" s="38"/>
      <c r="AB2267" s="38"/>
      <c r="AP2267" s="36"/>
      <c r="AQ2267" s="36"/>
      <c r="AR2267" s="36"/>
      <c r="AS2267" s="36"/>
      <c r="AT2267" s="36"/>
      <c r="AU2267" s="36"/>
      <c r="AV2267" s="36"/>
      <c r="AW2267" s="36"/>
    </row>
    <row r="2268" spans="27:49">
      <c r="AA2268" s="38"/>
      <c r="AB2268" s="38"/>
      <c r="AP2268" s="36"/>
      <c r="AQ2268" s="36"/>
      <c r="AR2268" s="36"/>
      <c r="AS2268" s="36"/>
      <c r="AT2268" s="36"/>
      <c r="AU2268" s="36"/>
      <c r="AV2268" s="36"/>
      <c r="AW2268" s="36"/>
    </row>
    <row r="2269" spans="27:49">
      <c r="AA2269" s="38"/>
      <c r="AB2269" s="38"/>
      <c r="AP2269" s="36"/>
      <c r="AQ2269" s="36"/>
      <c r="AR2269" s="36"/>
      <c r="AS2269" s="36"/>
      <c r="AT2269" s="36"/>
      <c r="AU2269" s="36"/>
      <c r="AV2269" s="36"/>
      <c r="AW2269" s="36"/>
    </row>
    <row r="2270" spans="27:49">
      <c r="AA2270" s="38"/>
      <c r="AB2270" s="38"/>
      <c r="AP2270" s="36"/>
      <c r="AQ2270" s="36"/>
      <c r="AR2270" s="36"/>
      <c r="AS2270" s="36"/>
      <c r="AT2270" s="36"/>
      <c r="AU2270" s="36"/>
      <c r="AV2270" s="36"/>
      <c r="AW2270" s="36"/>
    </row>
    <row r="2271" spans="27:49">
      <c r="AA2271" s="38"/>
      <c r="AB2271" s="38"/>
      <c r="AP2271" s="36"/>
      <c r="AQ2271" s="36"/>
      <c r="AR2271" s="36"/>
      <c r="AS2271" s="36"/>
      <c r="AT2271" s="36"/>
      <c r="AU2271" s="36"/>
      <c r="AV2271" s="36"/>
      <c r="AW2271" s="36"/>
    </row>
    <row r="2272" spans="27:49">
      <c r="AA2272" s="38"/>
      <c r="AB2272" s="38"/>
      <c r="AP2272" s="36"/>
      <c r="AQ2272" s="36"/>
      <c r="AR2272" s="36"/>
      <c r="AS2272" s="36"/>
      <c r="AT2272" s="36"/>
      <c r="AU2272" s="36"/>
      <c r="AV2272" s="36"/>
      <c r="AW2272" s="36"/>
    </row>
    <row r="2273" spans="27:49">
      <c r="AA2273" s="38"/>
      <c r="AB2273" s="38"/>
      <c r="AP2273" s="36"/>
      <c r="AQ2273" s="36"/>
      <c r="AR2273" s="36"/>
      <c r="AS2273" s="36"/>
      <c r="AT2273" s="36"/>
      <c r="AU2273" s="36"/>
      <c r="AV2273" s="36"/>
      <c r="AW2273" s="36"/>
    </row>
    <row r="2274" spans="27:49">
      <c r="AA2274" s="38"/>
      <c r="AB2274" s="38"/>
      <c r="AP2274" s="36"/>
      <c r="AQ2274" s="36"/>
      <c r="AR2274" s="36"/>
      <c r="AS2274" s="36"/>
      <c r="AT2274" s="36"/>
      <c r="AU2274" s="36"/>
      <c r="AV2274" s="36"/>
      <c r="AW2274" s="36"/>
    </row>
    <row r="2275" spans="27:49">
      <c r="AA2275" s="38"/>
      <c r="AB2275" s="38"/>
      <c r="AP2275" s="36"/>
      <c r="AQ2275" s="36"/>
      <c r="AR2275" s="36"/>
      <c r="AS2275" s="36"/>
      <c r="AT2275" s="36"/>
      <c r="AU2275" s="36"/>
      <c r="AV2275" s="36"/>
      <c r="AW2275" s="36"/>
    </row>
    <row r="2276" spans="27:49">
      <c r="AA2276" s="38"/>
      <c r="AB2276" s="38"/>
      <c r="AP2276" s="36"/>
      <c r="AQ2276" s="36"/>
      <c r="AR2276" s="36"/>
      <c r="AS2276" s="36"/>
      <c r="AT2276" s="36"/>
      <c r="AU2276" s="36"/>
      <c r="AV2276" s="36"/>
      <c r="AW2276" s="36"/>
    </row>
    <row r="2277" spans="27:49">
      <c r="AA2277" s="38"/>
      <c r="AB2277" s="38"/>
      <c r="AP2277" s="36"/>
      <c r="AQ2277" s="36"/>
      <c r="AR2277" s="36"/>
      <c r="AS2277" s="36"/>
      <c r="AT2277" s="36"/>
      <c r="AU2277" s="36"/>
      <c r="AV2277" s="36"/>
      <c r="AW2277" s="36"/>
    </row>
    <row r="2278" spans="27:49">
      <c r="AA2278" s="38"/>
      <c r="AB2278" s="38"/>
      <c r="AP2278" s="36"/>
      <c r="AQ2278" s="36"/>
      <c r="AR2278" s="36"/>
      <c r="AS2278" s="36"/>
      <c r="AT2278" s="36"/>
      <c r="AU2278" s="36"/>
      <c r="AV2278" s="36"/>
      <c r="AW2278" s="36"/>
    </row>
    <row r="2279" spans="27:49">
      <c r="AA2279" s="38"/>
      <c r="AB2279" s="38"/>
      <c r="AP2279" s="36"/>
      <c r="AQ2279" s="36"/>
      <c r="AR2279" s="36"/>
      <c r="AS2279" s="36"/>
      <c r="AT2279" s="36"/>
      <c r="AU2279" s="36"/>
      <c r="AV2279" s="36"/>
      <c r="AW2279" s="36"/>
    </row>
    <row r="2280" spans="27:49">
      <c r="AA2280" s="38"/>
      <c r="AB2280" s="38"/>
      <c r="AP2280" s="36"/>
      <c r="AQ2280" s="36"/>
      <c r="AR2280" s="36"/>
      <c r="AS2280" s="36"/>
      <c r="AT2280" s="36"/>
      <c r="AU2280" s="36"/>
      <c r="AV2280" s="36"/>
      <c r="AW2280" s="36"/>
    </row>
    <row r="2281" spans="27:49">
      <c r="AA2281" s="38"/>
      <c r="AB2281" s="38"/>
      <c r="AP2281" s="36"/>
      <c r="AQ2281" s="36"/>
      <c r="AR2281" s="36"/>
      <c r="AS2281" s="36"/>
      <c r="AT2281" s="36"/>
      <c r="AU2281" s="36"/>
      <c r="AV2281" s="36"/>
      <c r="AW2281" s="36"/>
    </row>
    <row r="2282" spans="27:49">
      <c r="AA2282" s="38"/>
      <c r="AB2282" s="38"/>
      <c r="AP2282" s="36"/>
      <c r="AQ2282" s="36"/>
      <c r="AR2282" s="36"/>
      <c r="AS2282" s="36"/>
      <c r="AT2282" s="36"/>
      <c r="AU2282" s="36"/>
      <c r="AV2282" s="36"/>
      <c r="AW2282" s="36"/>
    </row>
    <row r="2283" spans="27:49">
      <c r="AA2283" s="38"/>
      <c r="AB2283" s="38"/>
      <c r="AP2283" s="36"/>
      <c r="AQ2283" s="36"/>
      <c r="AR2283" s="36"/>
      <c r="AS2283" s="36"/>
      <c r="AT2283" s="36"/>
      <c r="AU2283" s="36"/>
      <c r="AV2283" s="36"/>
      <c r="AW2283" s="36"/>
    </row>
    <row r="2284" spans="27:49">
      <c r="AA2284" s="38"/>
      <c r="AB2284" s="38"/>
      <c r="AP2284" s="36"/>
      <c r="AQ2284" s="36"/>
      <c r="AR2284" s="36"/>
      <c r="AS2284" s="36"/>
      <c r="AT2284" s="36"/>
      <c r="AU2284" s="36"/>
      <c r="AV2284" s="36"/>
      <c r="AW2284" s="36"/>
    </row>
    <row r="2285" spans="27:49">
      <c r="AA2285" s="38"/>
      <c r="AB2285" s="38"/>
      <c r="AP2285" s="36"/>
      <c r="AQ2285" s="36"/>
      <c r="AR2285" s="36"/>
      <c r="AS2285" s="36"/>
      <c r="AT2285" s="36"/>
      <c r="AU2285" s="36"/>
      <c r="AV2285" s="36"/>
      <c r="AW2285" s="36"/>
    </row>
    <row r="2286" spans="27:49">
      <c r="AA2286" s="38"/>
      <c r="AB2286" s="38"/>
      <c r="AP2286" s="36"/>
      <c r="AQ2286" s="36"/>
      <c r="AR2286" s="36"/>
      <c r="AS2286" s="36"/>
      <c r="AT2286" s="36"/>
      <c r="AU2286" s="36"/>
      <c r="AV2286" s="36"/>
      <c r="AW2286" s="36"/>
    </row>
    <row r="2287" spans="27:49">
      <c r="AA2287" s="38"/>
      <c r="AB2287" s="38"/>
      <c r="AP2287" s="36"/>
      <c r="AQ2287" s="36"/>
      <c r="AR2287" s="36"/>
      <c r="AS2287" s="36"/>
      <c r="AT2287" s="36"/>
      <c r="AU2287" s="36"/>
      <c r="AV2287" s="36"/>
      <c r="AW2287" s="36"/>
    </row>
    <row r="2288" spans="27:49">
      <c r="AA2288" s="38"/>
      <c r="AB2288" s="38"/>
      <c r="AP2288" s="36"/>
      <c r="AQ2288" s="36"/>
      <c r="AR2288" s="36"/>
      <c r="AS2288" s="36"/>
      <c r="AT2288" s="36"/>
      <c r="AU2288" s="36"/>
      <c r="AV2288" s="36"/>
      <c r="AW2288" s="36"/>
    </row>
    <row r="2289" spans="27:49">
      <c r="AA2289" s="38"/>
      <c r="AB2289" s="38"/>
      <c r="AP2289" s="36"/>
      <c r="AQ2289" s="36"/>
      <c r="AR2289" s="36"/>
      <c r="AS2289" s="36"/>
      <c r="AT2289" s="36"/>
      <c r="AU2289" s="36"/>
      <c r="AV2289" s="36"/>
      <c r="AW2289" s="36"/>
    </row>
    <row r="2290" spans="27:49">
      <c r="AA2290" s="38"/>
      <c r="AB2290" s="38"/>
      <c r="AP2290" s="36"/>
      <c r="AQ2290" s="36"/>
      <c r="AR2290" s="36"/>
      <c r="AS2290" s="36"/>
      <c r="AT2290" s="36"/>
      <c r="AU2290" s="36"/>
      <c r="AV2290" s="36"/>
      <c r="AW2290" s="36"/>
    </row>
    <row r="2291" spans="27:49">
      <c r="AA2291" s="38"/>
      <c r="AB2291" s="38"/>
      <c r="AP2291" s="36"/>
      <c r="AQ2291" s="36"/>
      <c r="AR2291" s="36"/>
      <c r="AS2291" s="36"/>
      <c r="AT2291" s="36"/>
      <c r="AU2291" s="36"/>
      <c r="AV2291" s="36"/>
      <c r="AW2291" s="36"/>
    </row>
    <row r="2292" spans="27:49">
      <c r="AA2292" s="38"/>
      <c r="AB2292" s="38"/>
      <c r="AP2292" s="36"/>
      <c r="AQ2292" s="36"/>
      <c r="AR2292" s="36"/>
      <c r="AS2292" s="36"/>
      <c r="AT2292" s="36"/>
      <c r="AU2292" s="36"/>
      <c r="AV2292" s="36"/>
      <c r="AW2292" s="36"/>
    </row>
    <row r="2293" spans="27:49">
      <c r="AA2293" s="38"/>
      <c r="AB2293" s="38"/>
      <c r="AP2293" s="36"/>
      <c r="AQ2293" s="36"/>
      <c r="AR2293" s="36"/>
      <c r="AS2293" s="36"/>
      <c r="AT2293" s="36"/>
      <c r="AU2293" s="36"/>
      <c r="AV2293" s="36"/>
      <c r="AW2293" s="36"/>
    </row>
    <row r="2294" spans="27:49">
      <c r="AA2294" s="38"/>
      <c r="AB2294" s="38"/>
      <c r="AP2294" s="36"/>
      <c r="AQ2294" s="36"/>
      <c r="AR2294" s="36"/>
      <c r="AS2294" s="36"/>
      <c r="AT2294" s="36"/>
      <c r="AU2294" s="36"/>
      <c r="AV2294" s="36"/>
      <c r="AW2294" s="36"/>
    </row>
    <row r="2295" spans="27:49">
      <c r="AA2295" s="38"/>
      <c r="AB2295" s="38"/>
      <c r="AP2295" s="36"/>
      <c r="AQ2295" s="36"/>
      <c r="AR2295" s="36"/>
      <c r="AS2295" s="36"/>
      <c r="AT2295" s="36"/>
      <c r="AU2295" s="36"/>
      <c r="AV2295" s="36"/>
      <c r="AW2295" s="36"/>
    </row>
    <row r="2296" spans="27:49">
      <c r="AA2296" s="38"/>
      <c r="AB2296" s="38"/>
      <c r="AP2296" s="36"/>
      <c r="AQ2296" s="36"/>
      <c r="AR2296" s="36"/>
      <c r="AS2296" s="36"/>
      <c r="AT2296" s="36"/>
      <c r="AU2296" s="36"/>
      <c r="AV2296" s="36"/>
      <c r="AW2296" s="36"/>
    </row>
    <row r="2297" spans="27:49">
      <c r="AA2297" s="38"/>
      <c r="AB2297" s="38"/>
      <c r="AP2297" s="36"/>
      <c r="AQ2297" s="36"/>
      <c r="AR2297" s="36"/>
      <c r="AS2297" s="36"/>
      <c r="AT2297" s="36"/>
      <c r="AU2297" s="36"/>
      <c r="AV2297" s="36"/>
      <c r="AW2297" s="36"/>
    </row>
    <row r="2298" spans="27:49">
      <c r="AA2298" s="38"/>
      <c r="AB2298" s="38"/>
      <c r="AP2298" s="36"/>
      <c r="AQ2298" s="36"/>
      <c r="AR2298" s="36"/>
      <c r="AS2298" s="36"/>
      <c r="AT2298" s="36"/>
      <c r="AU2298" s="36"/>
      <c r="AV2298" s="36"/>
      <c r="AW2298" s="36"/>
    </row>
    <row r="2299" spans="27:49">
      <c r="AA2299" s="38"/>
      <c r="AB2299" s="38"/>
      <c r="AP2299" s="36"/>
      <c r="AQ2299" s="36"/>
      <c r="AR2299" s="36"/>
      <c r="AS2299" s="36"/>
      <c r="AT2299" s="36"/>
      <c r="AU2299" s="36"/>
      <c r="AV2299" s="36"/>
      <c r="AW2299" s="36"/>
    </row>
    <row r="2300" spans="27:49">
      <c r="AA2300" s="38"/>
      <c r="AB2300" s="38"/>
      <c r="AP2300" s="36"/>
      <c r="AQ2300" s="36"/>
      <c r="AR2300" s="36"/>
      <c r="AS2300" s="36"/>
      <c r="AT2300" s="36"/>
      <c r="AU2300" s="36"/>
      <c r="AV2300" s="36"/>
      <c r="AW2300" s="36"/>
    </row>
    <row r="2301" spans="27:49">
      <c r="AA2301" s="38"/>
      <c r="AB2301" s="38"/>
      <c r="AP2301" s="36"/>
      <c r="AQ2301" s="36"/>
      <c r="AR2301" s="36"/>
      <c r="AS2301" s="36"/>
      <c r="AT2301" s="36"/>
      <c r="AU2301" s="36"/>
      <c r="AV2301" s="36"/>
      <c r="AW2301" s="36"/>
    </row>
    <row r="2302" spans="27:49">
      <c r="AA2302" s="38"/>
      <c r="AB2302" s="38"/>
      <c r="AP2302" s="36"/>
      <c r="AQ2302" s="36"/>
      <c r="AR2302" s="36"/>
      <c r="AS2302" s="36"/>
      <c r="AT2302" s="36"/>
      <c r="AU2302" s="36"/>
      <c r="AV2302" s="36"/>
      <c r="AW2302" s="36"/>
    </row>
    <row r="2303" spans="27:49">
      <c r="AA2303" s="38"/>
      <c r="AB2303" s="38"/>
      <c r="AP2303" s="36"/>
      <c r="AQ2303" s="36"/>
      <c r="AR2303" s="36"/>
      <c r="AS2303" s="36"/>
      <c r="AT2303" s="36"/>
      <c r="AU2303" s="36"/>
      <c r="AV2303" s="36"/>
      <c r="AW2303" s="36"/>
    </row>
    <row r="2304" spans="27:49">
      <c r="AA2304" s="38"/>
      <c r="AB2304" s="38"/>
      <c r="AP2304" s="36"/>
      <c r="AQ2304" s="36"/>
      <c r="AR2304" s="36"/>
      <c r="AS2304" s="36"/>
      <c r="AT2304" s="36"/>
      <c r="AU2304" s="36"/>
      <c r="AV2304" s="36"/>
      <c r="AW2304" s="36"/>
    </row>
    <row r="2305" spans="27:49">
      <c r="AA2305" s="38"/>
      <c r="AB2305" s="38"/>
      <c r="AP2305" s="36"/>
      <c r="AQ2305" s="36"/>
      <c r="AR2305" s="36"/>
      <c r="AS2305" s="36"/>
      <c r="AT2305" s="36"/>
      <c r="AU2305" s="36"/>
      <c r="AV2305" s="36"/>
      <c r="AW2305" s="36"/>
    </row>
    <row r="2306" spans="27:49">
      <c r="AA2306" s="38"/>
      <c r="AB2306" s="38"/>
      <c r="AP2306" s="36"/>
      <c r="AQ2306" s="36"/>
      <c r="AR2306" s="36"/>
      <c r="AS2306" s="36"/>
      <c r="AT2306" s="36"/>
      <c r="AU2306" s="36"/>
      <c r="AV2306" s="36"/>
      <c r="AW2306" s="36"/>
    </row>
    <row r="2307" spans="27:49">
      <c r="AA2307" s="38"/>
      <c r="AB2307" s="38"/>
      <c r="AP2307" s="36"/>
      <c r="AQ2307" s="36"/>
      <c r="AR2307" s="36"/>
      <c r="AS2307" s="36"/>
      <c r="AT2307" s="36"/>
      <c r="AU2307" s="36"/>
      <c r="AV2307" s="36"/>
      <c r="AW2307" s="36"/>
    </row>
    <row r="2308" spans="27:49">
      <c r="AA2308" s="38"/>
      <c r="AB2308" s="38"/>
      <c r="AP2308" s="36"/>
      <c r="AQ2308" s="36"/>
      <c r="AR2308" s="36"/>
      <c r="AS2308" s="36"/>
      <c r="AT2308" s="36"/>
      <c r="AU2308" s="36"/>
      <c r="AV2308" s="36"/>
      <c r="AW2308" s="36"/>
    </row>
    <row r="2309" spans="27:49">
      <c r="AA2309" s="38"/>
      <c r="AB2309" s="38"/>
      <c r="AP2309" s="36"/>
      <c r="AQ2309" s="36"/>
      <c r="AR2309" s="36"/>
      <c r="AS2309" s="36"/>
      <c r="AT2309" s="36"/>
      <c r="AU2309" s="36"/>
      <c r="AV2309" s="36"/>
      <c r="AW2309" s="36"/>
    </row>
    <row r="2310" spans="27:49">
      <c r="AA2310" s="38"/>
      <c r="AB2310" s="38"/>
      <c r="AP2310" s="36"/>
      <c r="AQ2310" s="36"/>
      <c r="AR2310" s="36"/>
      <c r="AS2310" s="36"/>
      <c r="AT2310" s="36"/>
      <c r="AU2310" s="36"/>
      <c r="AV2310" s="36"/>
      <c r="AW2310" s="36"/>
    </row>
    <row r="2311" spans="27:49">
      <c r="AA2311" s="38"/>
      <c r="AB2311" s="38"/>
      <c r="AP2311" s="36"/>
      <c r="AQ2311" s="36"/>
      <c r="AR2311" s="36"/>
      <c r="AS2311" s="36"/>
      <c r="AT2311" s="36"/>
      <c r="AU2311" s="36"/>
      <c r="AV2311" s="36"/>
      <c r="AW2311" s="36"/>
    </row>
    <row r="2312" spans="27:49">
      <c r="AA2312" s="38"/>
      <c r="AB2312" s="38"/>
      <c r="AP2312" s="36"/>
      <c r="AQ2312" s="36"/>
      <c r="AR2312" s="36"/>
      <c r="AS2312" s="36"/>
      <c r="AT2312" s="36"/>
      <c r="AU2312" s="36"/>
      <c r="AV2312" s="36"/>
      <c r="AW2312" s="36"/>
    </row>
    <row r="2313" spans="27:49">
      <c r="AA2313" s="38"/>
      <c r="AB2313" s="38"/>
      <c r="AP2313" s="36"/>
      <c r="AQ2313" s="36"/>
      <c r="AR2313" s="36"/>
      <c r="AS2313" s="36"/>
      <c r="AT2313" s="36"/>
      <c r="AU2313" s="36"/>
      <c r="AV2313" s="36"/>
      <c r="AW2313" s="36"/>
    </row>
    <row r="2314" spans="27:49">
      <c r="AA2314" s="38"/>
      <c r="AB2314" s="38"/>
      <c r="AP2314" s="36"/>
      <c r="AQ2314" s="36"/>
      <c r="AR2314" s="36"/>
      <c r="AS2314" s="36"/>
      <c r="AT2314" s="36"/>
      <c r="AU2314" s="36"/>
      <c r="AV2314" s="36"/>
      <c r="AW2314" s="36"/>
    </row>
    <row r="2315" spans="27:49">
      <c r="AA2315" s="38"/>
      <c r="AB2315" s="38"/>
      <c r="AP2315" s="36"/>
      <c r="AQ2315" s="36"/>
      <c r="AR2315" s="36"/>
      <c r="AS2315" s="36"/>
      <c r="AT2315" s="36"/>
      <c r="AU2315" s="36"/>
      <c r="AV2315" s="36"/>
      <c r="AW2315" s="36"/>
    </row>
    <row r="2316" spans="27:49">
      <c r="AA2316" s="38"/>
      <c r="AB2316" s="38"/>
      <c r="AP2316" s="36"/>
      <c r="AQ2316" s="36"/>
      <c r="AR2316" s="36"/>
      <c r="AS2316" s="36"/>
      <c r="AT2316" s="36"/>
      <c r="AU2316" s="36"/>
      <c r="AV2316" s="36"/>
      <c r="AW2316" s="36"/>
    </row>
    <row r="2317" spans="27:49">
      <c r="AA2317" s="38"/>
      <c r="AB2317" s="38"/>
      <c r="AP2317" s="36"/>
      <c r="AQ2317" s="36"/>
      <c r="AR2317" s="36"/>
      <c r="AS2317" s="36"/>
      <c r="AT2317" s="36"/>
      <c r="AU2317" s="36"/>
      <c r="AV2317" s="36"/>
      <c r="AW2317" s="36"/>
    </row>
    <row r="2318" spans="27:49">
      <c r="AA2318" s="38"/>
      <c r="AB2318" s="38"/>
      <c r="AP2318" s="36"/>
      <c r="AQ2318" s="36"/>
      <c r="AR2318" s="36"/>
      <c r="AS2318" s="36"/>
      <c r="AT2318" s="36"/>
      <c r="AU2318" s="36"/>
      <c r="AV2318" s="36"/>
      <c r="AW2318" s="36"/>
    </row>
    <row r="2319" spans="27:49">
      <c r="AA2319" s="38"/>
      <c r="AB2319" s="38"/>
      <c r="AP2319" s="36"/>
      <c r="AQ2319" s="36"/>
      <c r="AR2319" s="36"/>
      <c r="AS2319" s="36"/>
      <c r="AT2319" s="36"/>
      <c r="AU2319" s="36"/>
      <c r="AV2319" s="36"/>
      <c r="AW2319" s="36"/>
    </row>
    <row r="2320" spans="27:49">
      <c r="AA2320" s="38"/>
      <c r="AB2320" s="38"/>
      <c r="AP2320" s="36"/>
      <c r="AQ2320" s="36"/>
      <c r="AR2320" s="36"/>
      <c r="AS2320" s="36"/>
      <c r="AT2320" s="36"/>
      <c r="AU2320" s="36"/>
      <c r="AV2320" s="36"/>
      <c r="AW2320" s="36"/>
    </row>
    <row r="2321" spans="27:49">
      <c r="AA2321" s="38"/>
      <c r="AB2321" s="38"/>
      <c r="AP2321" s="36"/>
      <c r="AQ2321" s="36"/>
      <c r="AR2321" s="36"/>
      <c r="AS2321" s="36"/>
      <c r="AT2321" s="36"/>
      <c r="AU2321" s="36"/>
      <c r="AV2321" s="36"/>
      <c r="AW2321" s="36"/>
    </row>
    <row r="2322" spans="27:49">
      <c r="AA2322" s="38"/>
      <c r="AB2322" s="38"/>
      <c r="AP2322" s="36"/>
      <c r="AQ2322" s="36"/>
      <c r="AR2322" s="36"/>
      <c r="AS2322" s="36"/>
      <c r="AT2322" s="36"/>
      <c r="AU2322" s="36"/>
      <c r="AV2322" s="36"/>
      <c r="AW2322" s="36"/>
    </row>
    <row r="2323" spans="27:49">
      <c r="AA2323" s="38"/>
      <c r="AB2323" s="38"/>
      <c r="AP2323" s="36"/>
      <c r="AQ2323" s="36"/>
      <c r="AR2323" s="36"/>
      <c r="AS2323" s="36"/>
      <c r="AT2323" s="36"/>
      <c r="AU2323" s="36"/>
      <c r="AV2323" s="36"/>
      <c r="AW2323" s="36"/>
    </row>
    <row r="2324" spans="27:49">
      <c r="AA2324" s="38"/>
      <c r="AB2324" s="38"/>
      <c r="AP2324" s="36"/>
      <c r="AQ2324" s="36"/>
      <c r="AR2324" s="36"/>
      <c r="AS2324" s="36"/>
      <c r="AT2324" s="36"/>
      <c r="AU2324" s="36"/>
      <c r="AV2324" s="36"/>
      <c r="AW2324" s="36"/>
    </row>
    <row r="2325" spans="27:49">
      <c r="AA2325" s="38"/>
      <c r="AB2325" s="38"/>
      <c r="AP2325" s="36"/>
      <c r="AQ2325" s="36"/>
      <c r="AR2325" s="36"/>
      <c r="AS2325" s="36"/>
      <c r="AT2325" s="36"/>
      <c r="AU2325" s="36"/>
      <c r="AV2325" s="36"/>
      <c r="AW2325" s="36"/>
    </row>
    <row r="2326" spans="27:49">
      <c r="AA2326" s="38"/>
      <c r="AB2326" s="38"/>
      <c r="AP2326" s="36"/>
      <c r="AQ2326" s="36"/>
      <c r="AR2326" s="36"/>
      <c r="AS2326" s="36"/>
      <c r="AT2326" s="36"/>
      <c r="AU2326" s="36"/>
      <c r="AV2326" s="36"/>
      <c r="AW2326" s="36"/>
    </row>
    <row r="2327" spans="27:49">
      <c r="AA2327" s="38"/>
      <c r="AB2327" s="38"/>
      <c r="AP2327" s="36"/>
      <c r="AQ2327" s="36"/>
      <c r="AR2327" s="36"/>
      <c r="AS2327" s="36"/>
      <c r="AT2327" s="36"/>
      <c r="AU2327" s="36"/>
      <c r="AV2327" s="36"/>
      <c r="AW2327" s="36"/>
    </row>
    <row r="2328" spans="27:49">
      <c r="AA2328" s="38"/>
      <c r="AB2328" s="38"/>
      <c r="AP2328" s="36"/>
      <c r="AQ2328" s="36"/>
      <c r="AR2328" s="36"/>
      <c r="AS2328" s="36"/>
      <c r="AT2328" s="36"/>
      <c r="AU2328" s="36"/>
      <c r="AV2328" s="36"/>
      <c r="AW2328" s="36"/>
    </row>
    <row r="2329" spans="27:49">
      <c r="AA2329" s="38"/>
      <c r="AB2329" s="38"/>
      <c r="AP2329" s="36"/>
      <c r="AQ2329" s="36"/>
      <c r="AR2329" s="36"/>
      <c r="AS2329" s="36"/>
      <c r="AT2329" s="36"/>
      <c r="AU2329" s="36"/>
      <c r="AV2329" s="36"/>
      <c r="AW2329" s="36"/>
    </row>
    <row r="2330" spans="27:49">
      <c r="AA2330" s="38"/>
      <c r="AB2330" s="38"/>
      <c r="AP2330" s="36"/>
      <c r="AQ2330" s="36"/>
      <c r="AR2330" s="36"/>
      <c r="AS2330" s="36"/>
      <c r="AT2330" s="36"/>
      <c r="AU2330" s="36"/>
      <c r="AV2330" s="36"/>
      <c r="AW2330" s="36"/>
    </row>
    <row r="2331" spans="27:49">
      <c r="AA2331" s="38"/>
      <c r="AB2331" s="38"/>
      <c r="AP2331" s="36"/>
      <c r="AQ2331" s="36"/>
      <c r="AR2331" s="36"/>
      <c r="AS2331" s="36"/>
      <c r="AT2331" s="36"/>
      <c r="AU2331" s="36"/>
      <c r="AV2331" s="36"/>
      <c r="AW2331" s="36"/>
    </row>
    <row r="2332" spans="27:49">
      <c r="AA2332" s="38"/>
      <c r="AB2332" s="38"/>
      <c r="AP2332" s="36"/>
      <c r="AQ2332" s="36"/>
      <c r="AR2332" s="36"/>
      <c r="AS2332" s="36"/>
      <c r="AT2332" s="36"/>
      <c r="AU2332" s="36"/>
      <c r="AV2332" s="36"/>
      <c r="AW2332" s="36"/>
    </row>
    <row r="2333" spans="27:49">
      <c r="AA2333" s="38"/>
      <c r="AB2333" s="38"/>
      <c r="AP2333" s="36"/>
      <c r="AQ2333" s="36"/>
      <c r="AR2333" s="36"/>
      <c r="AS2333" s="36"/>
      <c r="AT2333" s="36"/>
      <c r="AU2333" s="36"/>
      <c r="AV2333" s="36"/>
      <c r="AW2333" s="36"/>
    </row>
    <row r="2334" spans="27:49">
      <c r="AA2334" s="38"/>
      <c r="AB2334" s="38"/>
      <c r="AP2334" s="36"/>
      <c r="AQ2334" s="36"/>
      <c r="AR2334" s="36"/>
      <c r="AS2334" s="36"/>
      <c r="AT2334" s="36"/>
      <c r="AU2334" s="36"/>
      <c r="AV2334" s="36"/>
      <c r="AW2334" s="36"/>
    </row>
    <row r="2335" spans="27:49">
      <c r="AA2335" s="38"/>
      <c r="AB2335" s="38"/>
      <c r="AP2335" s="36"/>
      <c r="AQ2335" s="36"/>
      <c r="AR2335" s="36"/>
      <c r="AS2335" s="36"/>
      <c r="AT2335" s="36"/>
      <c r="AU2335" s="36"/>
      <c r="AV2335" s="36"/>
      <c r="AW2335" s="36"/>
    </row>
    <row r="2336" spans="27:49">
      <c r="AA2336" s="38"/>
      <c r="AB2336" s="38"/>
      <c r="AP2336" s="36"/>
      <c r="AQ2336" s="36"/>
      <c r="AR2336" s="36"/>
      <c r="AS2336" s="36"/>
      <c r="AT2336" s="36"/>
      <c r="AU2336" s="36"/>
      <c r="AV2336" s="36"/>
      <c r="AW2336" s="36"/>
    </row>
    <row r="2337" spans="27:49">
      <c r="AA2337" s="38"/>
      <c r="AB2337" s="38"/>
      <c r="AP2337" s="36"/>
      <c r="AQ2337" s="36"/>
      <c r="AR2337" s="36"/>
      <c r="AS2337" s="36"/>
      <c r="AT2337" s="36"/>
      <c r="AU2337" s="36"/>
      <c r="AV2337" s="36"/>
      <c r="AW2337" s="36"/>
    </row>
    <row r="2338" spans="27:49">
      <c r="AA2338" s="38"/>
      <c r="AB2338" s="38"/>
      <c r="AP2338" s="36"/>
      <c r="AQ2338" s="36"/>
      <c r="AR2338" s="36"/>
      <c r="AS2338" s="36"/>
      <c r="AT2338" s="36"/>
      <c r="AU2338" s="36"/>
      <c r="AV2338" s="36"/>
      <c r="AW2338" s="36"/>
    </row>
    <row r="2339" spans="27:49">
      <c r="AA2339" s="38"/>
      <c r="AB2339" s="38"/>
      <c r="AP2339" s="36"/>
      <c r="AQ2339" s="36"/>
      <c r="AR2339" s="36"/>
      <c r="AS2339" s="36"/>
      <c r="AT2339" s="36"/>
      <c r="AU2339" s="36"/>
      <c r="AV2339" s="36"/>
      <c r="AW2339" s="36"/>
    </row>
    <row r="2340" spans="27:49">
      <c r="AA2340" s="38"/>
      <c r="AB2340" s="38"/>
      <c r="AP2340" s="36"/>
      <c r="AQ2340" s="36"/>
      <c r="AR2340" s="36"/>
      <c r="AS2340" s="36"/>
      <c r="AT2340" s="36"/>
      <c r="AU2340" s="36"/>
      <c r="AV2340" s="36"/>
      <c r="AW2340" s="36"/>
    </row>
    <row r="2341" spans="27:49">
      <c r="AA2341" s="38"/>
      <c r="AB2341" s="38"/>
      <c r="AP2341" s="36"/>
      <c r="AQ2341" s="36"/>
      <c r="AR2341" s="36"/>
      <c r="AS2341" s="36"/>
      <c r="AT2341" s="36"/>
      <c r="AU2341" s="36"/>
      <c r="AV2341" s="36"/>
      <c r="AW2341" s="36"/>
    </row>
    <row r="2342" spans="27:49">
      <c r="AA2342" s="38"/>
      <c r="AB2342" s="38"/>
      <c r="AP2342" s="36"/>
      <c r="AQ2342" s="36"/>
      <c r="AR2342" s="36"/>
      <c r="AS2342" s="36"/>
      <c r="AT2342" s="36"/>
      <c r="AU2342" s="36"/>
      <c r="AV2342" s="36"/>
      <c r="AW2342" s="36"/>
    </row>
    <row r="2343" spans="27:49">
      <c r="AA2343" s="38"/>
      <c r="AB2343" s="38"/>
      <c r="AP2343" s="36"/>
      <c r="AQ2343" s="36"/>
      <c r="AR2343" s="36"/>
      <c r="AS2343" s="36"/>
      <c r="AT2343" s="36"/>
      <c r="AU2343" s="36"/>
      <c r="AV2343" s="36"/>
      <c r="AW2343" s="36"/>
    </row>
    <row r="2344" spans="27:49">
      <c r="AA2344" s="38"/>
      <c r="AB2344" s="38"/>
      <c r="AP2344" s="36"/>
      <c r="AQ2344" s="36"/>
      <c r="AR2344" s="36"/>
      <c r="AS2344" s="36"/>
      <c r="AT2344" s="36"/>
      <c r="AU2344" s="36"/>
      <c r="AV2344" s="36"/>
      <c r="AW2344" s="36"/>
    </row>
    <row r="2345" spans="27:49">
      <c r="AA2345" s="38"/>
      <c r="AB2345" s="38"/>
      <c r="AP2345" s="36"/>
      <c r="AQ2345" s="36"/>
      <c r="AR2345" s="36"/>
      <c r="AS2345" s="36"/>
      <c r="AT2345" s="36"/>
      <c r="AU2345" s="36"/>
      <c r="AV2345" s="36"/>
      <c r="AW2345" s="36"/>
    </row>
    <row r="2346" spans="27:49">
      <c r="AA2346" s="38"/>
      <c r="AB2346" s="38"/>
      <c r="AP2346" s="36"/>
      <c r="AQ2346" s="36"/>
      <c r="AR2346" s="36"/>
      <c r="AS2346" s="36"/>
      <c r="AT2346" s="36"/>
      <c r="AU2346" s="36"/>
      <c r="AV2346" s="36"/>
      <c r="AW2346" s="36"/>
    </row>
    <row r="2347" spans="27:49">
      <c r="AA2347" s="38"/>
      <c r="AB2347" s="38"/>
      <c r="AP2347" s="36"/>
      <c r="AQ2347" s="36"/>
      <c r="AR2347" s="36"/>
      <c r="AS2347" s="36"/>
      <c r="AT2347" s="36"/>
      <c r="AU2347" s="36"/>
      <c r="AV2347" s="36"/>
      <c r="AW2347" s="36"/>
    </row>
    <row r="2348" spans="27:49">
      <c r="AA2348" s="38"/>
      <c r="AB2348" s="38"/>
      <c r="AP2348" s="36"/>
      <c r="AQ2348" s="36"/>
      <c r="AR2348" s="36"/>
      <c r="AS2348" s="36"/>
      <c r="AT2348" s="36"/>
      <c r="AU2348" s="36"/>
      <c r="AV2348" s="36"/>
      <c r="AW2348" s="36"/>
    </row>
    <row r="2349" spans="27:49">
      <c r="AA2349" s="38"/>
      <c r="AB2349" s="38"/>
      <c r="AP2349" s="36"/>
      <c r="AQ2349" s="36"/>
      <c r="AR2349" s="36"/>
      <c r="AS2349" s="36"/>
      <c r="AT2349" s="36"/>
      <c r="AU2349" s="36"/>
      <c r="AV2349" s="36"/>
      <c r="AW2349" s="36"/>
    </row>
    <row r="2350" spans="27:49">
      <c r="AA2350" s="38"/>
      <c r="AB2350" s="38"/>
      <c r="AP2350" s="36"/>
      <c r="AQ2350" s="36"/>
      <c r="AR2350" s="36"/>
      <c r="AS2350" s="36"/>
      <c r="AT2350" s="36"/>
      <c r="AU2350" s="36"/>
      <c r="AV2350" s="36"/>
      <c r="AW2350" s="36"/>
    </row>
    <row r="2351" spans="27:49">
      <c r="AA2351" s="38"/>
      <c r="AB2351" s="38"/>
      <c r="AP2351" s="36"/>
      <c r="AQ2351" s="36"/>
      <c r="AR2351" s="36"/>
      <c r="AS2351" s="36"/>
      <c r="AT2351" s="36"/>
      <c r="AU2351" s="36"/>
      <c r="AV2351" s="36"/>
      <c r="AW2351" s="36"/>
    </row>
    <row r="2352" spans="27:49">
      <c r="AA2352" s="38"/>
      <c r="AB2352" s="38"/>
      <c r="AP2352" s="36"/>
      <c r="AQ2352" s="36"/>
      <c r="AR2352" s="36"/>
      <c r="AS2352" s="36"/>
      <c r="AT2352" s="36"/>
      <c r="AU2352" s="36"/>
      <c r="AV2352" s="36"/>
      <c r="AW2352" s="36"/>
    </row>
    <row r="2353" spans="27:49">
      <c r="AA2353" s="38"/>
      <c r="AB2353" s="38"/>
      <c r="AP2353" s="36"/>
      <c r="AQ2353" s="36"/>
      <c r="AR2353" s="36"/>
      <c r="AS2353" s="36"/>
      <c r="AT2353" s="36"/>
      <c r="AU2353" s="36"/>
      <c r="AV2353" s="36"/>
      <c r="AW2353" s="36"/>
    </row>
    <row r="2354" spans="27:49">
      <c r="AA2354" s="38"/>
      <c r="AB2354" s="38"/>
      <c r="AP2354" s="36"/>
      <c r="AQ2354" s="36"/>
      <c r="AR2354" s="36"/>
      <c r="AS2354" s="36"/>
      <c r="AT2354" s="36"/>
      <c r="AU2354" s="36"/>
      <c r="AV2354" s="36"/>
      <c r="AW2354" s="36"/>
    </row>
    <row r="2355" spans="27:49">
      <c r="AA2355" s="38"/>
      <c r="AB2355" s="38"/>
      <c r="AP2355" s="36"/>
      <c r="AQ2355" s="36"/>
      <c r="AR2355" s="36"/>
      <c r="AS2355" s="36"/>
      <c r="AT2355" s="36"/>
      <c r="AU2355" s="36"/>
      <c r="AV2355" s="36"/>
      <c r="AW2355" s="36"/>
    </row>
    <row r="2356" spans="27:49">
      <c r="AA2356" s="38"/>
      <c r="AB2356" s="38"/>
      <c r="AP2356" s="36"/>
      <c r="AQ2356" s="36"/>
      <c r="AR2356" s="36"/>
      <c r="AS2356" s="36"/>
      <c r="AT2356" s="36"/>
      <c r="AU2356" s="36"/>
      <c r="AV2356" s="36"/>
      <c r="AW2356" s="36"/>
    </row>
    <row r="2357" spans="27:49">
      <c r="AA2357" s="38"/>
      <c r="AB2357" s="38"/>
      <c r="AP2357" s="36"/>
      <c r="AQ2357" s="36"/>
      <c r="AR2357" s="36"/>
      <c r="AS2357" s="36"/>
      <c r="AT2357" s="36"/>
      <c r="AU2357" s="36"/>
      <c r="AV2357" s="36"/>
      <c r="AW2357" s="36"/>
    </row>
    <row r="2358" spans="27:49">
      <c r="AA2358" s="38"/>
      <c r="AB2358" s="38"/>
      <c r="AP2358" s="36"/>
      <c r="AQ2358" s="36"/>
      <c r="AR2358" s="36"/>
      <c r="AS2358" s="36"/>
      <c r="AT2358" s="36"/>
      <c r="AU2358" s="36"/>
      <c r="AV2358" s="36"/>
      <c r="AW2358" s="36"/>
    </row>
    <row r="2359" spans="27:49">
      <c r="AA2359" s="38"/>
      <c r="AB2359" s="38"/>
      <c r="AP2359" s="36"/>
      <c r="AQ2359" s="36"/>
      <c r="AR2359" s="36"/>
      <c r="AS2359" s="36"/>
      <c r="AT2359" s="36"/>
      <c r="AU2359" s="36"/>
      <c r="AV2359" s="36"/>
      <c r="AW2359" s="36"/>
    </row>
    <row r="2360" spans="27:49">
      <c r="AA2360" s="38"/>
      <c r="AB2360" s="38"/>
      <c r="AP2360" s="36"/>
      <c r="AQ2360" s="36"/>
      <c r="AR2360" s="36"/>
      <c r="AS2360" s="36"/>
      <c r="AT2360" s="36"/>
      <c r="AU2360" s="36"/>
      <c r="AV2360" s="36"/>
      <c r="AW2360" s="36"/>
    </row>
    <row r="2361" spans="27:49">
      <c r="AA2361" s="38"/>
      <c r="AB2361" s="38"/>
      <c r="AP2361" s="36"/>
      <c r="AQ2361" s="36"/>
      <c r="AR2361" s="36"/>
      <c r="AS2361" s="36"/>
      <c r="AT2361" s="36"/>
      <c r="AU2361" s="36"/>
      <c r="AV2361" s="36"/>
      <c r="AW2361" s="36"/>
    </row>
    <row r="2362" spans="27:49">
      <c r="AA2362" s="38"/>
      <c r="AB2362" s="38"/>
      <c r="AP2362" s="36"/>
      <c r="AQ2362" s="36"/>
      <c r="AR2362" s="36"/>
      <c r="AS2362" s="36"/>
      <c r="AT2362" s="36"/>
      <c r="AU2362" s="36"/>
      <c r="AV2362" s="36"/>
      <c r="AW2362" s="36"/>
    </row>
    <row r="2363" spans="27:49">
      <c r="AA2363" s="38"/>
      <c r="AB2363" s="38"/>
      <c r="AP2363" s="36"/>
      <c r="AQ2363" s="36"/>
      <c r="AR2363" s="36"/>
      <c r="AS2363" s="36"/>
      <c r="AT2363" s="36"/>
      <c r="AU2363" s="36"/>
      <c r="AV2363" s="36"/>
      <c r="AW2363" s="36"/>
    </row>
    <row r="2364" spans="27:49">
      <c r="AA2364" s="38"/>
      <c r="AB2364" s="38"/>
      <c r="AP2364" s="36"/>
      <c r="AQ2364" s="36"/>
      <c r="AR2364" s="36"/>
      <c r="AS2364" s="36"/>
      <c r="AT2364" s="36"/>
      <c r="AU2364" s="36"/>
      <c r="AV2364" s="36"/>
      <c r="AW2364" s="36"/>
    </row>
    <row r="2365" spans="27:49">
      <c r="AA2365" s="38"/>
      <c r="AB2365" s="38"/>
      <c r="AP2365" s="36"/>
      <c r="AQ2365" s="36"/>
      <c r="AR2365" s="36"/>
      <c r="AS2365" s="36"/>
      <c r="AT2365" s="36"/>
      <c r="AU2365" s="36"/>
      <c r="AV2365" s="36"/>
      <c r="AW2365" s="36"/>
    </row>
    <row r="2366" spans="27:49">
      <c r="AA2366" s="38"/>
      <c r="AB2366" s="38"/>
      <c r="AP2366" s="36"/>
      <c r="AQ2366" s="36"/>
      <c r="AR2366" s="36"/>
      <c r="AS2366" s="36"/>
      <c r="AT2366" s="36"/>
      <c r="AU2366" s="36"/>
      <c r="AV2366" s="36"/>
      <c r="AW2366" s="36"/>
    </row>
    <row r="2367" spans="27:49">
      <c r="AA2367" s="38"/>
      <c r="AB2367" s="38"/>
      <c r="AP2367" s="36"/>
      <c r="AQ2367" s="36"/>
      <c r="AR2367" s="36"/>
      <c r="AS2367" s="36"/>
      <c r="AT2367" s="36"/>
      <c r="AU2367" s="36"/>
      <c r="AV2367" s="36"/>
      <c r="AW2367" s="36"/>
    </row>
    <row r="2368" spans="27:49">
      <c r="AA2368" s="38"/>
      <c r="AB2368" s="38"/>
      <c r="AP2368" s="36"/>
      <c r="AQ2368" s="36"/>
      <c r="AR2368" s="36"/>
      <c r="AS2368" s="36"/>
      <c r="AT2368" s="36"/>
      <c r="AU2368" s="36"/>
      <c r="AV2368" s="36"/>
      <c r="AW2368" s="36"/>
    </row>
    <row r="2369" spans="27:49">
      <c r="AA2369" s="38"/>
      <c r="AB2369" s="38"/>
      <c r="AP2369" s="36"/>
      <c r="AQ2369" s="36"/>
      <c r="AR2369" s="36"/>
      <c r="AS2369" s="36"/>
      <c r="AT2369" s="36"/>
      <c r="AU2369" s="36"/>
      <c r="AV2369" s="36"/>
      <c r="AW2369" s="36"/>
    </row>
    <row r="2370" spans="27:49">
      <c r="AA2370" s="38"/>
      <c r="AB2370" s="38"/>
      <c r="AP2370" s="36"/>
      <c r="AQ2370" s="36"/>
      <c r="AR2370" s="36"/>
      <c r="AS2370" s="36"/>
      <c r="AT2370" s="36"/>
      <c r="AU2370" s="36"/>
      <c r="AV2370" s="36"/>
      <c r="AW2370" s="36"/>
    </row>
    <row r="2371" spans="27:49">
      <c r="AA2371" s="38"/>
      <c r="AB2371" s="38"/>
      <c r="AP2371" s="36"/>
      <c r="AQ2371" s="36"/>
      <c r="AR2371" s="36"/>
      <c r="AS2371" s="36"/>
      <c r="AT2371" s="36"/>
      <c r="AU2371" s="36"/>
      <c r="AV2371" s="36"/>
      <c r="AW2371" s="36"/>
    </row>
    <row r="2372" spans="27:49">
      <c r="AA2372" s="38"/>
      <c r="AB2372" s="38"/>
      <c r="AP2372" s="36"/>
      <c r="AQ2372" s="36"/>
      <c r="AR2372" s="36"/>
      <c r="AS2372" s="36"/>
      <c r="AT2372" s="36"/>
      <c r="AU2372" s="36"/>
      <c r="AV2372" s="36"/>
      <c r="AW2372" s="36"/>
    </row>
    <row r="2373" spans="27:49">
      <c r="AA2373" s="38"/>
      <c r="AB2373" s="38"/>
      <c r="AP2373" s="36"/>
      <c r="AQ2373" s="36"/>
      <c r="AR2373" s="36"/>
      <c r="AS2373" s="36"/>
      <c r="AT2373" s="36"/>
      <c r="AU2373" s="36"/>
      <c r="AV2373" s="36"/>
      <c r="AW2373" s="36"/>
    </row>
    <row r="2374" spans="27:49">
      <c r="AA2374" s="38"/>
      <c r="AB2374" s="38"/>
      <c r="AP2374" s="36"/>
      <c r="AQ2374" s="36"/>
      <c r="AR2374" s="36"/>
      <c r="AS2374" s="36"/>
      <c r="AT2374" s="36"/>
      <c r="AU2374" s="36"/>
      <c r="AV2374" s="36"/>
      <c r="AW2374" s="36"/>
    </row>
    <row r="2375" spans="27:49">
      <c r="AA2375" s="38"/>
      <c r="AB2375" s="38"/>
      <c r="AP2375" s="36"/>
      <c r="AQ2375" s="36"/>
      <c r="AR2375" s="36"/>
      <c r="AS2375" s="36"/>
      <c r="AT2375" s="36"/>
      <c r="AU2375" s="36"/>
      <c r="AV2375" s="36"/>
      <c r="AW2375" s="36"/>
    </row>
    <row r="2376" spans="27:49">
      <c r="AA2376" s="38"/>
      <c r="AB2376" s="38"/>
      <c r="AP2376" s="36"/>
      <c r="AQ2376" s="36"/>
      <c r="AR2376" s="36"/>
      <c r="AS2376" s="36"/>
      <c r="AT2376" s="36"/>
      <c r="AU2376" s="36"/>
      <c r="AV2376" s="36"/>
      <c r="AW2376" s="36"/>
    </row>
    <row r="2377" spans="27:49">
      <c r="AA2377" s="38"/>
      <c r="AB2377" s="38"/>
      <c r="AP2377" s="36"/>
      <c r="AQ2377" s="36"/>
      <c r="AR2377" s="36"/>
      <c r="AS2377" s="36"/>
      <c r="AT2377" s="36"/>
      <c r="AU2377" s="36"/>
      <c r="AV2377" s="36"/>
      <c r="AW2377" s="36"/>
    </row>
    <row r="2378" spans="27:49">
      <c r="AA2378" s="38"/>
      <c r="AB2378" s="38"/>
      <c r="AP2378" s="36"/>
      <c r="AQ2378" s="36"/>
      <c r="AR2378" s="36"/>
      <c r="AS2378" s="36"/>
      <c r="AT2378" s="36"/>
      <c r="AU2378" s="36"/>
      <c r="AV2378" s="36"/>
      <c r="AW2378" s="36"/>
    </row>
    <row r="2379" spans="27:49">
      <c r="AA2379" s="38"/>
      <c r="AB2379" s="38"/>
      <c r="AP2379" s="36"/>
      <c r="AQ2379" s="36"/>
      <c r="AR2379" s="36"/>
      <c r="AS2379" s="36"/>
      <c r="AT2379" s="36"/>
      <c r="AU2379" s="36"/>
      <c r="AV2379" s="36"/>
      <c r="AW2379" s="36"/>
    </row>
    <row r="2380" spans="27:49">
      <c r="AA2380" s="38"/>
      <c r="AB2380" s="38"/>
      <c r="AP2380" s="36"/>
      <c r="AQ2380" s="36"/>
      <c r="AR2380" s="36"/>
      <c r="AS2380" s="36"/>
      <c r="AT2380" s="36"/>
      <c r="AU2380" s="36"/>
      <c r="AV2380" s="36"/>
      <c r="AW2380" s="36"/>
    </row>
    <row r="2381" spans="27:49">
      <c r="AA2381" s="38"/>
      <c r="AB2381" s="38"/>
      <c r="AP2381" s="36"/>
      <c r="AQ2381" s="36"/>
      <c r="AR2381" s="36"/>
      <c r="AS2381" s="36"/>
      <c r="AT2381" s="36"/>
      <c r="AU2381" s="36"/>
      <c r="AV2381" s="36"/>
      <c r="AW2381" s="36"/>
    </row>
    <row r="2382" spans="27:49">
      <c r="AA2382" s="38"/>
      <c r="AB2382" s="38"/>
      <c r="AP2382" s="36"/>
      <c r="AQ2382" s="36"/>
      <c r="AR2382" s="36"/>
      <c r="AS2382" s="36"/>
      <c r="AT2382" s="36"/>
      <c r="AU2382" s="36"/>
      <c r="AV2382" s="36"/>
      <c r="AW2382" s="36"/>
    </row>
    <row r="2383" spans="27:49">
      <c r="AA2383" s="38"/>
      <c r="AB2383" s="38"/>
      <c r="AP2383" s="36"/>
      <c r="AQ2383" s="36"/>
      <c r="AR2383" s="36"/>
      <c r="AS2383" s="36"/>
      <c r="AT2383" s="36"/>
      <c r="AU2383" s="36"/>
      <c r="AV2383" s="36"/>
      <c r="AW2383" s="36"/>
    </row>
    <row r="2384" spans="27:49">
      <c r="AA2384" s="38"/>
      <c r="AB2384" s="38"/>
      <c r="AP2384" s="36"/>
      <c r="AQ2384" s="36"/>
      <c r="AR2384" s="36"/>
      <c r="AS2384" s="36"/>
      <c r="AT2384" s="36"/>
      <c r="AU2384" s="36"/>
      <c r="AV2384" s="36"/>
      <c r="AW2384" s="36"/>
    </row>
    <row r="2385" spans="27:49">
      <c r="AA2385" s="38"/>
      <c r="AB2385" s="38"/>
      <c r="AP2385" s="36"/>
      <c r="AQ2385" s="36"/>
      <c r="AR2385" s="36"/>
      <c r="AS2385" s="36"/>
      <c r="AT2385" s="36"/>
      <c r="AU2385" s="36"/>
      <c r="AV2385" s="36"/>
      <c r="AW2385" s="36"/>
    </row>
    <row r="2386" spans="27:49">
      <c r="AA2386" s="38"/>
      <c r="AB2386" s="38"/>
      <c r="AP2386" s="36"/>
      <c r="AQ2386" s="36"/>
      <c r="AR2386" s="36"/>
      <c r="AS2386" s="36"/>
      <c r="AT2386" s="36"/>
      <c r="AU2386" s="36"/>
      <c r="AV2386" s="36"/>
      <c r="AW2386" s="36"/>
    </row>
    <row r="2387" spans="27:49">
      <c r="AA2387" s="38"/>
      <c r="AB2387" s="38"/>
      <c r="AP2387" s="36"/>
      <c r="AQ2387" s="36"/>
      <c r="AR2387" s="36"/>
      <c r="AS2387" s="36"/>
      <c r="AT2387" s="36"/>
      <c r="AU2387" s="36"/>
      <c r="AV2387" s="36"/>
      <c r="AW2387" s="36"/>
    </row>
    <row r="2388" spans="27:49">
      <c r="AA2388" s="38"/>
      <c r="AB2388" s="38"/>
      <c r="AP2388" s="36"/>
      <c r="AQ2388" s="36"/>
      <c r="AR2388" s="36"/>
      <c r="AS2388" s="36"/>
      <c r="AT2388" s="36"/>
      <c r="AU2388" s="36"/>
      <c r="AV2388" s="36"/>
      <c r="AW2388" s="36"/>
    </row>
    <row r="2389" spans="27:49">
      <c r="AA2389" s="38"/>
      <c r="AB2389" s="38"/>
      <c r="AP2389" s="36"/>
      <c r="AQ2389" s="36"/>
      <c r="AR2389" s="36"/>
      <c r="AS2389" s="36"/>
      <c r="AT2389" s="36"/>
      <c r="AU2389" s="36"/>
      <c r="AV2389" s="36"/>
      <c r="AW2389" s="36"/>
    </row>
    <row r="2390" spans="27:49">
      <c r="AA2390" s="38"/>
      <c r="AB2390" s="38"/>
      <c r="AP2390" s="36"/>
      <c r="AQ2390" s="36"/>
      <c r="AR2390" s="36"/>
      <c r="AS2390" s="36"/>
      <c r="AT2390" s="36"/>
      <c r="AU2390" s="36"/>
      <c r="AV2390" s="36"/>
      <c r="AW2390" s="36"/>
    </row>
    <row r="2391" spans="27:49">
      <c r="AA2391" s="38"/>
      <c r="AB2391" s="38"/>
      <c r="AP2391" s="36"/>
      <c r="AQ2391" s="36"/>
      <c r="AR2391" s="36"/>
      <c r="AS2391" s="36"/>
      <c r="AT2391" s="36"/>
      <c r="AU2391" s="36"/>
      <c r="AV2391" s="36"/>
      <c r="AW2391" s="36"/>
    </row>
    <row r="2392" spans="27:49">
      <c r="AA2392" s="38"/>
      <c r="AB2392" s="38"/>
      <c r="AP2392" s="36"/>
      <c r="AQ2392" s="36"/>
      <c r="AR2392" s="36"/>
      <c r="AS2392" s="36"/>
      <c r="AT2392" s="36"/>
      <c r="AU2392" s="36"/>
      <c r="AV2392" s="36"/>
      <c r="AW2392" s="36"/>
    </row>
    <row r="2393" spans="27:49">
      <c r="AA2393" s="38"/>
      <c r="AB2393" s="38"/>
      <c r="AP2393" s="36"/>
      <c r="AQ2393" s="36"/>
      <c r="AR2393" s="36"/>
      <c r="AS2393" s="36"/>
      <c r="AT2393" s="36"/>
      <c r="AU2393" s="36"/>
      <c r="AV2393" s="36"/>
      <c r="AW2393" s="36"/>
    </row>
    <row r="2394" spans="27:49">
      <c r="AA2394" s="38"/>
      <c r="AB2394" s="38"/>
      <c r="AP2394" s="36"/>
      <c r="AQ2394" s="36"/>
      <c r="AR2394" s="36"/>
      <c r="AS2394" s="36"/>
      <c r="AT2394" s="36"/>
      <c r="AU2394" s="36"/>
      <c r="AV2394" s="36"/>
      <c r="AW2394" s="36"/>
    </row>
    <row r="2395" spans="27:49">
      <c r="AA2395" s="38"/>
      <c r="AB2395" s="38"/>
      <c r="AP2395" s="36"/>
      <c r="AQ2395" s="36"/>
      <c r="AR2395" s="36"/>
      <c r="AS2395" s="36"/>
      <c r="AT2395" s="36"/>
      <c r="AU2395" s="36"/>
      <c r="AV2395" s="36"/>
      <c r="AW2395" s="36"/>
    </row>
    <row r="2396" spans="27:49">
      <c r="AA2396" s="38"/>
      <c r="AB2396" s="38"/>
      <c r="AP2396" s="36"/>
      <c r="AQ2396" s="36"/>
      <c r="AR2396" s="36"/>
      <c r="AS2396" s="36"/>
      <c r="AT2396" s="36"/>
      <c r="AU2396" s="36"/>
      <c r="AV2396" s="36"/>
      <c r="AW2396" s="36"/>
    </row>
    <row r="2397" spans="27:49">
      <c r="AA2397" s="38"/>
      <c r="AB2397" s="38"/>
      <c r="AP2397" s="36"/>
      <c r="AQ2397" s="36"/>
      <c r="AR2397" s="36"/>
      <c r="AS2397" s="36"/>
      <c r="AT2397" s="36"/>
      <c r="AU2397" s="36"/>
      <c r="AV2397" s="36"/>
      <c r="AW2397" s="36"/>
    </row>
    <row r="2398" spans="27:49">
      <c r="AA2398" s="38"/>
      <c r="AB2398" s="38"/>
      <c r="AP2398" s="36"/>
      <c r="AQ2398" s="36"/>
      <c r="AR2398" s="36"/>
      <c r="AS2398" s="36"/>
      <c r="AT2398" s="36"/>
      <c r="AU2398" s="36"/>
      <c r="AV2398" s="36"/>
      <c r="AW2398" s="36"/>
    </row>
    <row r="2399" spans="27:49">
      <c r="AA2399" s="38"/>
      <c r="AB2399" s="38"/>
      <c r="AP2399" s="36"/>
      <c r="AQ2399" s="36"/>
      <c r="AR2399" s="36"/>
      <c r="AS2399" s="36"/>
      <c r="AT2399" s="36"/>
      <c r="AU2399" s="36"/>
      <c r="AV2399" s="36"/>
      <c r="AW2399" s="36"/>
    </row>
    <row r="2400" spans="27:49">
      <c r="AA2400" s="38"/>
      <c r="AB2400" s="38"/>
      <c r="AP2400" s="36"/>
      <c r="AQ2400" s="36"/>
      <c r="AR2400" s="36"/>
      <c r="AS2400" s="36"/>
      <c r="AT2400" s="36"/>
      <c r="AU2400" s="36"/>
      <c r="AV2400" s="36"/>
      <c r="AW2400" s="36"/>
    </row>
    <row r="2401" spans="27:49">
      <c r="AA2401" s="38"/>
      <c r="AB2401" s="38"/>
      <c r="AP2401" s="36"/>
      <c r="AQ2401" s="36"/>
      <c r="AR2401" s="36"/>
      <c r="AS2401" s="36"/>
      <c r="AT2401" s="36"/>
      <c r="AU2401" s="36"/>
      <c r="AV2401" s="36"/>
      <c r="AW2401" s="36"/>
    </row>
    <row r="2402" spans="27:49">
      <c r="AA2402" s="38"/>
      <c r="AB2402" s="38"/>
      <c r="AP2402" s="36"/>
      <c r="AQ2402" s="36"/>
      <c r="AR2402" s="36"/>
      <c r="AS2402" s="36"/>
      <c r="AT2402" s="36"/>
      <c r="AU2402" s="36"/>
      <c r="AV2402" s="36"/>
      <c r="AW2402" s="36"/>
    </row>
    <row r="2403" spans="27:49">
      <c r="AA2403" s="38"/>
      <c r="AB2403" s="38"/>
      <c r="AP2403" s="36"/>
      <c r="AQ2403" s="36"/>
      <c r="AR2403" s="36"/>
      <c r="AS2403" s="36"/>
      <c r="AT2403" s="36"/>
      <c r="AU2403" s="36"/>
      <c r="AV2403" s="36"/>
      <c r="AW2403" s="36"/>
    </row>
    <row r="2404" spans="27:49">
      <c r="AA2404" s="38"/>
      <c r="AB2404" s="38"/>
      <c r="AP2404" s="36"/>
      <c r="AQ2404" s="36"/>
      <c r="AR2404" s="36"/>
      <c r="AS2404" s="36"/>
      <c r="AT2404" s="36"/>
      <c r="AU2404" s="36"/>
      <c r="AV2404" s="36"/>
      <c r="AW2404" s="36"/>
    </row>
    <row r="2405" spans="27:49">
      <c r="AA2405" s="38"/>
      <c r="AB2405" s="38"/>
      <c r="AP2405" s="36"/>
      <c r="AQ2405" s="36"/>
      <c r="AR2405" s="36"/>
      <c r="AS2405" s="36"/>
      <c r="AT2405" s="36"/>
      <c r="AU2405" s="36"/>
      <c r="AV2405" s="36"/>
      <c r="AW2405" s="36"/>
    </row>
    <row r="2406" spans="27:49">
      <c r="AA2406" s="38"/>
      <c r="AB2406" s="38"/>
      <c r="AP2406" s="36"/>
      <c r="AQ2406" s="36"/>
      <c r="AR2406" s="36"/>
      <c r="AS2406" s="36"/>
      <c r="AT2406" s="36"/>
      <c r="AU2406" s="36"/>
      <c r="AV2406" s="36"/>
      <c r="AW2406" s="36"/>
    </row>
    <row r="2407" spans="27:49">
      <c r="AA2407" s="38"/>
      <c r="AB2407" s="38"/>
      <c r="AP2407" s="36"/>
      <c r="AQ2407" s="36"/>
      <c r="AR2407" s="36"/>
      <c r="AS2407" s="36"/>
      <c r="AT2407" s="36"/>
      <c r="AU2407" s="36"/>
      <c r="AV2407" s="36"/>
      <c r="AW2407" s="36"/>
    </row>
    <row r="2408" spans="27:49">
      <c r="AA2408" s="38"/>
      <c r="AB2408" s="38"/>
      <c r="AP2408" s="36"/>
      <c r="AQ2408" s="36"/>
      <c r="AR2408" s="36"/>
      <c r="AS2408" s="36"/>
      <c r="AT2408" s="36"/>
      <c r="AU2408" s="36"/>
      <c r="AV2408" s="36"/>
      <c r="AW2408" s="36"/>
    </row>
    <row r="2409" spans="27:49">
      <c r="AA2409" s="38"/>
      <c r="AB2409" s="38"/>
      <c r="AP2409" s="36"/>
      <c r="AQ2409" s="36"/>
      <c r="AR2409" s="36"/>
      <c r="AS2409" s="36"/>
      <c r="AT2409" s="36"/>
      <c r="AU2409" s="36"/>
      <c r="AV2409" s="36"/>
      <c r="AW2409" s="36"/>
    </row>
    <row r="2410" spans="27:49">
      <c r="AA2410" s="38"/>
      <c r="AB2410" s="38"/>
      <c r="AP2410" s="36"/>
      <c r="AQ2410" s="36"/>
      <c r="AR2410" s="36"/>
      <c r="AS2410" s="36"/>
      <c r="AT2410" s="36"/>
      <c r="AU2410" s="36"/>
      <c r="AV2410" s="36"/>
      <c r="AW2410" s="36"/>
    </row>
    <row r="2411" spans="27:49">
      <c r="AA2411" s="38"/>
      <c r="AB2411" s="38"/>
      <c r="AP2411" s="36"/>
      <c r="AQ2411" s="36"/>
      <c r="AR2411" s="36"/>
      <c r="AS2411" s="36"/>
      <c r="AT2411" s="36"/>
      <c r="AU2411" s="36"/>
      <c r="AV2411" s="36"/>
      <c r="AW2411" s="36"/>
    </row>
    <row r="2412" spans="27:49">
      <c r="AA2412" s="38"/>
      <c r="AB2412" s="38"/>
      <c r="AP2412" s="36"/>
      <c r="AQ2412" s="36"/>
      <c r="AR2412" s="36"/>
      <c r="AS2412" s="36"/>
      <c r="AT2412" s="36"/>
      <c r="AU2412" s="36"/>
      <c r="AV2412" s="36"/>
      <c r="AW2412" s="36"/>
    </row>
    <row r="2413" spans="27:49">
      <c r="AA2413" s="38"/>
      <c r="AB2413" s="38"/>
      <c r="AP2413" s="36"/>
      <c r="AQ2413" s="36"/>
      <c r="AR2413" s="36"/>
      <c r="AS2413" s="36"/>
      <c r="AT2413" s="36"/>
      <c r="AU2413" s="36"/>
      <c r="AV2413" s="36"/>
      <c r="AW2413" s="36"/>
    </row>
    <row r="2414" spans="27:49">
      <c r="AA2414" s="38"/>
      <c r="AB2414" s="38"/>
      <c r="AP2414" s="36"/>
      <c r="AQ2414" s="36"/>
      <c r="AR2414" s="36"/>
      <c r="AS2414" s="36"/>
      <c r="AT2414" s="36"/>
      <c r="AU2414" s="36"/>
      <c r="AV2414" s="36"/>
      <c r="AW2414" s="36"/>
    </row>
    <row r="2415" spans="27:49">
      <c r="AA2415" s="38"/>
      <c r="AB2415" s="38"/>
      <c r="AP2415" s="36"/>
      <c r="AQ2415" s="36"/>
      <c r="AR2415" s="36"/>
      <c r="AS2415" s="36"/>
      <c r="AT2415" s="36"/>
      <c r="AU2415" s="36"/>
      <c r="AV2415" s="36"/>
      <c r="AW2415" s="36"/>
    </row>
    <row r="2416" spans="27:49">
      <c r="AA2416" s="38"/>
      <c r="AB2416" s="38"/>
      <c r="AP2416" s="36"/>
      <c r="AQ2416" s="36"/>
      <c r="AR2416" s="36"/>
      <c r="AS2416" s="36"/>
      <c r="AT2416" s="36"/>
      <c r="AU2416" s="36"/>
      <c r="AV2416" s="36"/>
      <c r="AW2416" s="36"/>
    </row>
    <row r="2417" spans="27:49">
      <c r="AA2417" s="38"/>
      <c r="AB2417" s="38"/>
      <c r="AP2417" s="36"/>
      <c r="AQ2417" s="36"/>
      <c r="AR2417" s="36"/>
      <c r="AS2417" s="36"/>
      <c r="AT2417" s="36"/>
      <c r="AU2417" s="36"/>
      <c r="AV2417" s="36"/>
      <c r="AW2417" s="36"/>
    </row>
    <row r="2418" spans="27:49">
      <c r="AA2418" s="38"/>
      <c r="AB2418" s="38"/>
      <c r="AP2418" s="36"/>
      <c r="AQ2418" s="36"/>
      <c r="AR2418" s="36"/>
      <c r="AS2418" s="36"/>
      <c r="AT2418" s="36"/>
      <c r="AU2418" s="36"/>
      <c r="AV2418" s="36"/>
      <c r="AW2418" s="36"/>
    </row>
    <row r="2419" spans="27:49">
      <c r="AA2419" s="38"/>
      <c r="AB2419" s="38"/>
      <c r="AP2419" s="36"/>
      <c r="AQ2419" s="36"/>
      <c r="AR2419" s="36"/>
      <c r="AS2419" s="36"/>
      <c r="AT2419" s="36"/>
      <c r="AU2419" s="36"/>
      <c r="AV2419" s="36"/>
      <c r="AW2419" s="36"/>
    </row>
    <row r="2420" spans="27:49">
      <c r="AA2420" s="38"/>
      <c r="AB2420" s="38"/>
      <c r="AP2420" s="36"/>
      <c r="AQ2420" s="36"/>
      <c r="AR2420" s="36"/>
      <c r="AS2420" s="36"/>
      <c r="AT2420" s="36"/>
      <c r="AU2420" s="36"/>
      <c r="AV2420" s="36"/>
      <c r="AW2420" s="36"/>
    </row>
    <row r="2421" spans="27:49">
      <c r="AA2421" s="38"/>
      <c r="AB2421" s="38"/>
      <c r="AP2421" s="36"/>
      <c r="AQ2421" s="36"/>
      <c r="AR2421" s="36"/>
      <c r="AS2421" s="36"/>
      <c r="AT2421" s="36"/>
      <c r="AU2421" s="36"/>
      <c r="AV2421" s="36"/>
      <c r="AW2421" s="36"/>
    </row>
    <row r="2422" spans="27:49">
      <c r="AA2422" s="38"/>
      <c r="AB2422" s="38"/>
      <c r="AP2422" s="36"/>
      <c r="AQ2422" s="36"/>
      <c r="AR2422" s="36"/>
      <c r="AS2422" s="36"/>
      <c r="AT2422" s="36"/>
      <c r="AU2422" s="36"/>
      <c r="AV2422" s="36"/>
      <c r="AW2422" s="36"/>
    </row>
    <row r="2423" spans="27:49">
      <c r="AA2423" s="38"/>
      <c r="AB2423" s="38"/>
      <c r="AP2423" s="36"/>
      <c r="AQ2423" s="36"/>
      <c r="AR2423" s="36"/>
      <c r="AS2423" s="36"/>
      <c r="AT2423" s="36"/>
      <c r="AU2423" s="36"/>
      <c r="AV2423" s="36"/>
      <c r="AW2423" s="36"/>
    </row>
    <row r="2424" spans="27:49">
      <c r="AA2424" s="38"/>
      <c r="AB2424" s="38"/>
      <c r="AP2424" s="36"/>
      <c r="AQ2424" s="36"/>
      <c r="AR2424" s="36"/>
      <c r="AS2424" s="36"/>
      <c r="AT2424" s="36"/>
      <c r="AU2424" s="36"/>
      <c r="AV2424" s="36"/>
      <c r="AW2424" s="36"/>
    </row>
    <row r="2425" spans="27:49">
      <c r="AA2425" s="38"/>
      <c r="AB2425" s="38"/>
      <c r="AP2425" s="36"/>
      <c r="AQ2425" s="36"/>
      <c r="AR2425" s="36"/>
      <c r="AS2425" s="36"/>
      <c r="AT2425" s="36"/>
      <c r="AU2425" s="36"/>
      <c r="AV2425" s="36"/>
      <c r="AW2425" s="36"/>
    </row>
    <row r="2426" spans="27:49">
      <c r="AA2426" s="38"/>
      <c r="AB2426" s="38"/>
      <c r="AP2426" s="36"/>
      <c r="AQ2426" s="36"/>
      <c r="AR2426" s="36"/>
      <c r="AS2426" s="36"/>
      <c r="AT2426" s="36"/>
      <c r="AU2426" s="36"/>
      <c r="AV2426" s="36"/>
      <c r="AW2426" s="36"/>
    </row>
    <row r="2427" spans="27:49">
      <c r="AA2427" s="38"/>
      <c r="AB2427" s="38"/>
      <c r="AP2427" s="36"/>
      <c r="AQ2427" s="36"/>
      <c r="AR2427" s="36"/>
      <c r="AS2427" s="36"/>
      <c r="AT2427" s="36"/>
      <c r="AU2427" s="36"/>
      <c r="AV2427" s="36"/>
      <c r="AW2427" s="36"/>
    </row>
    <row r="2428" spans="27:49">
      <c r="AA2428" s="38"/>
      <c r="AB2428" s="38"/>
      <c r="AP2428" s="36"/>
      <c r="AQ2428" s="36"/>
      <c r="AR2428" s="36"/>
      <c r="AS2428" s="36"/>
      <c r="AT2428" s="36"/>
      <c r="AU2428" s="36"/>
      <c r="AV2428" s="36"/>
      <c r="AW2428" s="36"/>
    </row>
    <row r="2429" spans="27:49">
      <c r="AA2429" s="38"/>
      <c r="AB2429" s="38"/>
      <c r="AP2429" s="36"/>
      <c r="AQ2429" s="36"/>
      <c r="AR2429" s="36"/>
      <c r="AS2429" s="36"/>
      <c r="AT2429" s="36"/>
      <c r="AU2429" s="36"/>
      <c r="AV2429" s="36"/>
      <c r="AW2429" s="36"/>
    </row>
    <row r="2430" spans="27:49">
      <c r="AA2430" s="38"/>
      <c r="AB2430" s="38"/>
      <c r="AP2430" s="36"/>
      <c r="AQ2430" s="36"/>
      <c r="AR2430" s="36"/>
      <c r="AS2430" s="36"/>
      <c r="AT2430" s="36"/>
      <c r="AU2430" s="36"/>
      <c r="AV2430" s="36"/>
      <c r="AW2430" s="36"/>
    </row>
    <row r="2431" spans="27:49">
      <c r="AA2431" s="38"/>
      <c r="AB2431" s="38"/>
      <c r="AP2431" s="36"/>
      <c r="AQ2431" s="36"/>
      <c r="AR2431" s="36"/>
      <c r="AS2431" s="36"/>
      <c r="AT2431" s="36"/>
      <c r="AU2431" s="36"/>
      <c r="AV2431" s="36"/>
      <c r="AW2431" s="36"/>
    </row>
    <row r="2432" spans="27:49">
      <c r="AA2432" s="38"/>
      <c r="AB2432" s="38"/>
      <c r="AP2432" s="36"/>
      <c r="AQ2432" s="36"/>
      <c r="AR2432" s="36"/>
      <c r="AS2432" s="36"/>
      <c r="AT2432" s="36"/>
      <c r="AU2432" s="36"/>
      <c r="AV2432" s="36"/>
      <c r="AW2432" s="36"/>
    </row>
    <row r="2433" spans="27:49">
      <c r="AA2433" s="38"/>
      <c r="AB2433" s="38"/>
      <c r="AP2433" s="36"/>
      <c r="AQ2433" s="36"/>
      <c r="AR2433" s="36"/>
      <c r="AS2433" s="36"/>
      <c r="AT2433" s="36"/>
      <c r="AU2433" s="36"/>
      <c r="AV2433" s="36"/>
      <c r="AW2433" s="36"/>
    </row>
    <row r="2434" spans="27:49">
      <c r="AA2434" s="38"/>
      <c r="AB2434" s="38"/>
      <c r="AP2434" s="36"/>
      <c r="AQ2434" s="36"/>
      <c r="AR2434" s="36"/>
      <c r="AS2434" s="36"/>
      <c r="AT2434" s="36"/>
      <c r="AU2434" s="36"/>
      <c r="AV2434" s="36"/>
      <c r="AW2434" s="36"/>
    </row>
    <row r="2435" spans="27:49">
      <c r="AA2435" s="38"/>
      <c r="AB2435" s="38"/>
      <c r="AP2435" s="36"/>
      <c r="AQ2435" s="36"/>
      <c r="AR2435" s="36"/>
      <c r="AS2435" s="36"/>
      <c r="AT2435" s="36"/>
      <c r="AU2435" s="36"/>
      <c r="AV2435" s="36"/>
      <c r="AW2435" s="36"/>
    </row>
    <row r="2436" spans="27:49">
      <c r="AA2436" s="38"/>
      <c r="AB2436" s="38"/>
      <c r="AP2436" s="36"/>
      <c r="AQ2436" s="36"/>
      <c r="AR2436" s="36"/>
      <c r="AS2436" s="36"/>
      <c r="AT2436" s="36"/>
      <c r="AU2436" s="36"/>
      <c r="AV2436" s="36"/>
      <c r="AW2436" s="36"/>
    </row>
    <row r="2437" spans="27:49">
      <c r="AA2437" s="38"/>
      <c r="AB2437" s="38"/>
      <c r="AP2437" s="36"/>
      <c r="AQ2437" s="36"/>
      <c r="AR2437" s="36"/>
      <c r="AS2437" s="36"/>
      <c r="AT2437" s="36"/>
      <c r="AU2437" s="36"/>
      <c r="AV2437" s="36"/>
      <c r="AW2437" s="36"/>
    </row>
    <row r="2438" spans="27:49">
      <c r="AA2438" s="38"/>
      <c r="AB2438" s="38"/>
      <c r="AP2438" s="36"/>
      <c r="AQ2438" s="36"/>
      <c r="AR2438" s="36"/>
      <c r="AS2438" s="36"/>
      <c r="AT2438" s="36"/>
      <c r="AU2438" s="36"/>
      <c r="AV2438" s="36"/>
      <c r="AW2438" s="36"/>
    </row>
    <row r="2439" spans="27:49">
      <c r="AA2439" s="38"/>
      <c r="AB2439" s="38"/>
      <c r="AP2439" s="36"/>
      <c r="AQ2439" s="36"/>
      <c r="AR2439" s="36"/>
      <c r="AS2439" s="36"/>
      <c r="AT2439" s="36"/>
      <c r="AU2439" s="36"/>
      <c r="AV2439" s="36"/>
      <c r="AW2439" s="36"/>
    </row>
    <row r="2440" spans="27:49">
      <c r="AA2440" s="38"/>
      <c r="AB2440" s="38"/>
      <c r="AP2440" s="36"/>
      <c r="AQ2440" s="36"/>
      <c r="AR2440" s="36"/>
      <c r="AS2440" s="36"/>
      <c r="AT2440" s="36"/>
      <c r="AU2440" s="36"/>
      <c r="AV2440" s="36"/>
      <c r="AW2440" s="36"/>
    </row>
    <row r="2441" spans="27:49">
      <c r="AA2441" s="38"/>
      <c r="AB2441" s="38"/>
      <c r="AP2441" s="36"/>
      <c r="AQ2441" s="36"/>
      <c r="AR2441" s="36"/>
      <c r="AS2441" s="36"/>
      <c r="AT2441" s="36"/>
      <c r="AU2441" s="36"/>
      <c r="AV2441" s="36"/>
      <c r="AW2441" s="36"/>
    </row>
    <row r="2442" spans="27:49">
      <c r="AA2442" s="38"/>
      <c r="AB2442" s="38"/>
      <c r="AP2442" s="36"/>
      <c r="AQ2442" s="36"/>
      <c r="AR2442" s="36"/>
      <c r="AS2442" s="36"/>
      <c r="AT2442" s="36"/>
      <c r="AU2442" s="36"/>
      <c r="AV2442" s="36"/>
      <c r="AW2442" s="36"/>
    </row>
    <row r="2443" spans="27:49">
      <c r="AA2443" s="38"/>
      <c r="AB2443" s="38"/>
      <c r="AP2443" s="36"/>
      <c r="AQ2443" s="36"/>
      <c r="AR2443" s="36"/>
      <c r="AS2443" s="36"/>
      <c r="AT2443" s="36"/>
      <c r="AU2443" s="36"/>
      <c r="AV2443" s="36"/>
      <c r="AW2443" s="36"/>
    </row>
    <row r="2444" spans="27:49">
      <c r="AA2444" s="38"/>
      <c r="AB2444" s="38"/>
      <c r="AP2444" s="36"/>
      <c r="AQ2444" s="36"/>
      <c r="AR2444" s="36"/>
      <c r="AS2444" s="36"/>
      <c r="AT2444" s="36"/>
      <c r="AU2444" s="36"/>
      <c r="AV2444" s="36"/>
      <c r="AW2444" s="36"/>
    </row>
    <row r="2445" spans="27:49">
      <c r="AA2445" s="38"/>
      <c r="AB2445" s="38"/>
      <c r="AP2445" s="36"/>
      <c r="AQ2445" s="36"/>
      <c r="AR2445" s="36"/>
      <c r="AS2445" s="36"/>
      <c r="AT2445" s="36"/>
      <c r="AU2445" s="36"/>
      <c r="AV2445" s="36"/>
      <c r="AW2445" s="36"/>
    </row>
    <row r="2446" spans="27:49">
      <c r="AA2446" s="38"/>
      <c r="AB2446" s="38"/>
      <c r="AP2446" s="36"/>
      <c r="AQ2446" s="36"/>
      <c r="AR2446" s="36"/>
      <c r="AS2446" s="36"/>
      <c r="AT2446" s="36"/>
      <c r="AU2446" s="36"/>
      <c r="AV2446" s="36"/>
      <c r="AW2446" s="36"/>
    </row>
    <row r="2447" spans="27:49">
      <c r="AA2447" s="38"/>
      <c r="AB2447" s="38"/>
      <c r="AP2447" s="36"/>
      <c r="AQ2447" s="36"/>
      <c r="AR2447" s="36"/>
      <c r="AS2447" s="36"/>
      <c r="AT2447" s="36"/>
      <c r="AU2447" s="36"/>
      <c r="AV2447" s="36"/>
      <c r="AW2447" s="36"/>
    </row>
    <row r="2448" spans="27:49">
      <c r="AA2448" s="38"/>
      <c r="AB2448" s="38"/>
      <c r="AP2448" s="36"/>
      <c r="AQ2448" s="36"/>
      <c r="AR2448" s="36"/>
      <c r="AS2448" s="36"/>
      <c r="AT2448" s="36"/>
      <c r="AU2448" s="36"/>
      <c r="AV2448" s="36"/>
      <c r="AW2448" s="36"/>
    </row>
    <row r="2449" spans="27:49">
      <c r="AA2449" s="38"/>
      <c r="AB2449" s="38"/>
      <c r="AP2449" s="36"/>
      <c r="AQ2449" s="36"/>
      <c r="AR2449" s="36"/>
      <c r="AS2449" s="36"/>
      <c r="AT2449" s="36"/>
      <c r="AU2449" s="36"/>
      <c r="AV2449" s="36"/>
      <c r="AW2449" s="36"/>
    </row>
    <row r="2450" spans="27:49">
      <c r="AA2450" s="38"/>
      <c r="AB2450" s="38"/>
      <c r="AP2450" s="36"/>
      <c r="AQ2450" s="36"/>
      <c r="AR2450" s="36"/>
      <c r="AS2450" s="36"/>
      <c r="AT2450" s="36"/>
      <c r="AU2450" s="36"/>
      <c r="AV2450" s="36"/>
      <c r="AW2450" s="36"/>
    </row>
    <row r="2451" spans="27:49">
      <c r="AA2451" s="38"/>
      <c r="AB2451" s="38"/>
      <c r="AP2451" s="36"/>
      <c r="AQ2451" s="36"/>
      <c r="AR2451" s="36"/>
      <c r="AS2451" s="36"/>
      <c r="AT2451" s="36"/>
      <c r="AU2451" s="36"/>
      <c r="AV2451" s="36"/>
      <c r="AW2451" s="36"/>
    </row>
    <row r="2452" spans="27:49">
      <c r="AA2452" s="38"/>
      <c r="AB2452" s="38"/>
      <c r="AP2452" s="36"/>
      <c r="AQ2452" s="36"/>
      <c r="AR2452" s="36"/>
      <c r="AS2452" s="36"/>
      <c r="AT2452" s="36"/>
      <c r="AU2452" s="36"/>
      <c r="AV2452" s="36"/>
      <c r="AW2452" s="36"/>
    </row>
    <row r="2453" spans="27:49">
      <c r="AA2453" s="38"/>
      <c r="AB2453" s="38"/>
      <c r="AP2453" s="36"/>
      <c r="AQ2453" s="36"/>
      <c r="AR2453" s="36"/>
      <c r="AS2453" s="36"/>
      <c r="AT2453" s="36"/>
      <c r="AU2453" s="36"/>
      <c r="AV2453" s="36"/>
      <c r="AW2453" s="36"/>
    </row>
    <row r="2454" spans="27:49">
      <c r="AA2454" s="38"/>
      <c r="AB2454" s="38"/>
      <c r="AP2454" s="36"/>
      <c r="AQ2454" s="36"/>
      <c r="AR2454" s="36"/>
      <c r="AS2454" s="36"/>
      <c r="AT2454" s="36"/>
      <c r="AU2454" s="36"/>
      <c r="AV2454" s="36"/>
      <c r="AW2454" s="36"/>
    </row>
    <row r="2455" spans="27:49">
      <c r="AA2455" s="38"/>
      <c r="AB2455" s="38"/>
      <c r="AP2455" s="36"/>
      <c r="AQ2455" s="36"/>
      <c r="AR2455" s="36"/>
      <c r="AS2455" s="36"/>
      <c r="AT2455" s="36"/>
      <c r="AU2455" s="36"/>
      <c r="AV2455" s="36"/>
      <c r="AW2455" s="36"/>
    </row>
    <row r="2456" spans="27:49">
      <c r="AA2456" s="38"/>
      <c r="AB2456" s="38"/>
      <c r="AP2456" s="36"/>
      <c r="AQ2456" s="36"/>
      <c r="AR2456" s="36"/>
      <c r="AS2456" s="36"/>
      <c r="AT2456" s="36"/>
      <c r="AU2456" s="36"/>
      <c r="AV2456" s="36"/>
      <c r="AW2456" s="36"/>
    </row>
    <row r="2457" spans="27:49">
      <c r="AA2457" s="38"/>
      <c r="AB2457" s="38"/>
      <c r="AP2457" s="36"/>
      <c r="AQ2457" s="36"/>
      <c r="AR2457" s="36"/>
      <c r="AS2457" s="36"/>
      <c r="AT2457" s="36"/>
      <c r="AU2457" s="36"/>
      <c r="AV2457" s="36"/>
      <c r="AW2457" s="36"/>
    </row>
    <row r="2458" spans="27:49">
      <c r="AA2458" s="38"/>
      <c r="AB2458" s="38"/>
      <c r="AP2458" s="36"/>
      <c r="AQ2458" s="36"/>
      <c r="AR2458" s="36"/>
      <c r="AS2458" s="36"/>
      <c r="AT2458" s="36"/>
      <c r="AU2458" s="36"/>
      <c r="AV2458" s="36"/>
      <c r="AW2458" s="36"/>
    </row>
    <row r="2459" spans="27:49">
      <c r="AA2459" s="38"/>
      <c r="AB2459" s="38"/>
      <c r="AP2459" s="36"/>
      <c r="AQ2459" s="36"/>
      <c r="AR2459" s="36"/>
      <c r="AS2459" s="36"/>
      <c r="AT2459" s="36"/>
      <c r="AU2459" s="36"/>
      <c r="AV2459" s="36"/>
      <c r="AW2459" s="36"/>
    </row>
    <row r="2460" spans="27:49">
      <c r="AA2460" s="38"/>
      <c r="AB2460" s="38"/>
      <c r="AP2460" s="36"/>
      <c r="AQ2460" s="36"/>
      <c r="AR2460" s="36"/>
      <c r="AS2460" s="36"/>
      <c r="AT2460" s="36"/>
      <c r="AU2460" s="36"/>
      <c r="AV2460" s="36"/>
      <c r="AW2460" s="36"/>
    </row>
    <row r="2461" spans="27:49">
      <c r="AA2461" s="38"/>
      <c r="AB2461" s="38"/>
      <c r="AP2461" s="36"/>
      <c r="AQ2461" s="36"/>
      <c r="AR2461" s="36"/>
      <c r="AS2461" s="36"/>
      <c r="AT2461" s="36"/>
      <c r="AU2461" s="36"/>
      <c r="AV2461" s="36"/>
      <c r="AW2461" s="36"/>
    </row>
    <row r="2462" spans="27:49">
      <c r="AA2462" s="38"/>
      <c r="AB2462" s="38"/>
      <c r="AP2462" s="36"/>
      <c r="AQ2462" s="36"/>
      <c r="AR2462" s="36"/>
      <c r="AS2462" s="36"/>
      <c r="AT2462" s="36"/>
      <c r="AU2462" s="36"/>
      <c r="AV2462" s="36"/>
      <c r="AW2462" s="36"/>
    </row>
    <row r="2463" spans="27:49">
      <c r="AA2463" s="38"/>
      <c r="AB2463" s="38"/>
      <c r="AP2463" s="36"/>
      <c r="AQ2463" s="36"/>
      <c r="AR2463" s="36"/>
      <c r="AS2463" s="36"/>
      <c r="AT2463" s="36"/>
      <c r="AU2463" s="36"/>
      <c r="AV2463" s="36"/>
      <c r="AW2463" s="36"/>
    </row>
    <row r="2464" spans="27:49">
      <c r="AA2464" s="38"/>
      <c r="AB2464" s="38"/>
      <c r="AP2464" s="36"/>
      <c r="AQ2464" s="36"/>
      <c r="AR2464" s="36"/>
      <c r="AS2464" s="36"/>
      <c r="AT2464" s="36"/>
      <c r="AU2464" s="36"/>
      <c r="AV2464" s="36"/>
      <c r="AW2464" s="36"/>
    </row>
    <row r="2465" spans="27:49">
      <c r="AA2465" s="38"/>
      <c r="AB2465" s="38"/>
      <c r="AP2465" s="36"/>
      <c r="AQ2465" s="36"/>
      <c r="AR2465" s="36"/>
      <c r="AS2465" s="36"/>
      <c r="AT2465" s="36"/>
      <c r="AU2465" s="36"/>
      <c r="AV2465" s="36"/>
      <c r="AW2465" s="36"/>
    </row>
    <row r="2466" spans="27:49">
      <c r="AA2466" s="38"/>
      <c r="AB2466" s="38"/>
      <c r="AP2466" s="36"/>
      <c r="AQ2466" s="36"/>
      <c r="AR2466" s="36"/>
      <c r="AS2466" s="36"/>
      <c r="AT2466" s="36"/>
      <c r="AU2466" s="36"/>
      <c r="AV2466" s="36"/>
      <c r="AW2466" s="36"/>
    </row>
    <row r="2467" spans="27:49">
      <c r="AA2467" s="38"/>
      <c r="AB2467" s="38"/>
      <c r="AP2467" s="36"/>
      <c r="AQ2467" s="36"/>
      <c r="AR2467" s="36"/>
      <c r="AS2467" s="36"/>
      <c r="AT2467" s="36"/>
      <c r="AU2467" s="36"/>
      <c r="AV2467" s="36"/>
      <c r="AW2467" s="36"/>
    </row>
    <row r="2468" spans="27:49">
      <c r="AA2468" s="38"/>
      <c r="AB2468" s="38"/>
      <c r="AP2468" s="36"/>
      <c r="AQ2468" s="36"/>
      <c r="AR2468" s="36"/>
      <c r="AS2468" s="36"/>
      <c r="AT2468" s="36"/>
      <c r="AU2468" s="36"/>
      <c r="AV2468" s="36"/>
      <c r="AW2468" s="36"/>
    </row>
    <row r="2469" spans="27:49">
      <c r="AA2469" s="38"/>
      <c r="AB2469" s="38"/>
      <c r="AP2469" s="36"/>
      <c r="AQ2469" s="36"/>
      <c r="AR2469" s="36"/>
      <c r="AS2469" s="36"/>
      <c r="AT2469" s="36"/>
      <c r="AU2469" s="36"/>
      <c r="AV2469" s="36"/>
      <c r="AW2469" s="36"/>
    </row>
    <row r="2470" spans="27:49">
      <c r="AA2470" s="38"/>
      <c r="AB2470" s="38"/>
      <c r="AP2470" s="36"/>
      <c r="AQ2470" s="36"/>
      <c r="AR2470" s="36"/>
      <c r="AS2470" s="36"/>
      <c r="AT2470" s="36"/>
      <c r="AU2470" s="36"/>
      <c r="AV2470" s="36"/>
      <c r="AW2470" s="36"/>
    </row>
    <row r="2471" spans="27:49">
      <c r="AA2471" s="38"/>
      <c r="AB2471" s="38"/>
      <c r="AP2471" s="36"/>
      <c r="AQ2471" s="36"/>
      <c r="AR2471" s="36"/>
      <c r="AS2471" s="36"/>
      <c r="AT2471" s="36"/>
      <c r="AU2471" s="36"/>
      <c r="AV2471" s="36"/>
      <c r="AW2471" s="36"/>
    </row>
    <row r="2472" spans="27:49">
      <c r="AA2472" s="38"/>
      <c r="AB2472" s="38"/>
      <c r="AP2472" s="36"/>
      <c r="AQ2472" s="36"/>
      <c r="AR2472" s="36"/>
      <c r="AS2472" s="36"/>
      <c r="AT2472" s="36"/>
      <c r="AU2472" s="36"/>
      <c r="AV2472" s="36"/>
      <c r="AW2472" s="36"/>
    </row>
    <row r="2473" spans="27:49">
      <c r="AA2473" s="38"/>
      <c r="AB2473" s="38"/>
      <c r="AP2473" s="36"/>
      <c r="AQ2473" s="36"/>
      <c r="AR2473" s="36"/>
      <c r="AS2473" s="36"/>
      <c r="AT2473" s="36"/>
      <c r="AU2473" s="36"/>
      <c r="AV2473" s="36"/>
      <c r="AW2473" s="36"/>
    </row>
    <row r="2474" spans="27:49">
      <c r="AA2474" s="38"/>
      <c r="AB2474" s="38"/>
      <c r="AP2474" s="36"/>
      <c r="AQ2474" s="36"/>
      <c r="AR2474" s="36"/>
      <c r="AS2474" s="36"/>
      <c r="AT2474" s="36"/>
      <c r="AU2474" s="36"/>
      <c r="AV2474" s="36"/>
      <c r="AW2474" s="36"/>
    </row>
    <row r="2475" spans="27:49">
      <c r="AA2475" s="38"/>
      <c r="AB2475" s="38"/>
      <c r="AP2475" s="36"/>
      <c r="AQ2475" s="36"/>
      <c r="AR2475" s="36"/>
      <c r="AS2475" s="36"/>
      <c r="AT2475" s="36"/>
      <c r="AU2475" s="36"/>
      <c r="AV2475" s="36"/>
      <c r="AW2475" s="36"/>
    </row>
    <row r="2476" spans="27:49">
      <c r="AA2476" s="38"/>
      <c r="AB2476" s="38"/>
      <c r="AP2476" s="36"/>
      <c r="AQ2476" s="36"/>
      <c r="AR2476" s="36"/>
      <c r="AS2476" s="36"/>
      <c r="AT2476" s="36"/>
      <c r="AU2476" s="36"/>
      <c r="AV2476" s="36"/>
      <c r="AW2476" s="36"/>
    </row>
    <row r="2477" spans="27:49">
      <c r="AA2477" s="38"/>
      <c r="AB2477" s="38"/>
      <c r="AP2477" s="36"/>
      <c r="AQ2477" s="36"/>
      <c r="AR2477" s="36"/>
      <c r="AS2477" s="36"/>
      <c r="AT2477" s="36"/>
      <c r="AU2477" s="36"/>
      <c r="AV2477" s="36"/>
      <c r="AW2477" s="36"/>
    </row>
    <row r="2478" spans="27:49">
      <c r="AA2478" s="38"/>
      <c r="AB2478" s="38"/>
      <c r="AP2478" s="36"/>
      <c r="AQ2478" s="36"/>
      <c r="AR2478" s="36"/>
      <c r="AS2478" s="36"/>
      <c r="AT2478" s="36"/>
      <c r="AU2478" s="36"/>
      <c r="AV2478" s="36"/>
      <c r="AW2478" s="36"/>
    </row>
    <row r="2479" spans="27:49">
      <c r="AA2479" s="38"/>
      <c r="AB2479" s="38"/>
      <c r="AP2479" s="36"/>
      <c r="AQ2479" s="36"/>
      <c r="AR2479" s="36"/>
      <c r="AS2479" s="36"/>
      <c r="AT2479" s="36"/>
      <c r="AU2479" s="36"/>
      <c r="AV2479" s="36"/>
      <c r="AW2479" s="36"/>
    </row>
    <row r="2480" spans="27:49">
      <c r="AA2480" s="38"/>
      <c r="AB2480" s="38"/>
      <c r="AP2480" s="36"/>
      <c r="AQ2480" s="36"/>
      <c r="AR2480" s="36"/>
      <c r="AS2480" s="36"/>
      <c r="AT2480" s="36"/>
      <c r="AU2480" s="36"/>
      <c r="AV2480" s="36"/>
      <c r="AW2480" s="36"/>
    </row>
    <row r="2481" spans="27:49">
      <c r="AA2481" s="38"/>
      <c r="AB2481" s="38"/>
      <c r="AP2481" s="36"/>
      <c r="AQ2481" s="36"/>
      <c r="AR2481" s="36"/>
      <c r="AS2481" s="36"/>
      <c r="AT2481" s="36"/>
      <c r="AU2481" s="36"/>
      <c r="AV2481" s="36"/>
      <c r="AW2481" s="36"/>
    </row>
    <row r="2482" spans="27:49">
      <c r="AA2482" s="38"/>
      <c r="AB2482" s="38"/>
      <c r="AP2482" s="36"/>
      <c r="AQ2482" s="36"/>
      <c r="AR2482" s="36"/>
      <c r="AS2482" s="36"/>
      <c r="AT2482" s="36"/>
      <c r="AU2482" s="36"/>
      <c r="AV2482" s="36"/>
      <c r="AW2482" s="36"/>
    </row>
    <row r="2483" spans="27:49">
      <c r="AA2483" s="38"/>
      <c r="AB2483" s="38"/>
      <c r="AP2483" s="36"/>
      <c r="AQ2483" s="36"/>
      <c r="AR2483" s="36"/>
      <c r="AS2483" s="36"/>
      <c r="AT2483" s="36"/>
      <c r="AU2483" s="36"/>
      <c r="AV2483" s="36"/>
      <c r="AW2483" s="36"/>
    </row>
    <row r="2484" spans="27:49">
      <c r="AA2484" s="38"/>
      <c r="AB2484" s="38"/>
      <c r="AP2484" s="36"/>
      <c r="AQ2484" s="36"/>
      <c r="AR2484" s="36"/>
      <c r="AS2484" s="36"/>
      <c r="AT2484" s="36"/>
      <c r="AU2484" s="36"/>
      <c r="AV2484" s="36"/>
      <c r="AW2484" s="36"/>
    </row>
    <row r="2485" spans="27:49">
      <c r="AA2485" s="38"/>
      <c r="AB2485" s="38"/>
      <c r="AP2485" s="36"/>
      <c r="AQ2485" s="36"/>
      <c r="AR2485" s="36"/>
      <c r="AS2485" s="36"/>
      <c r="AT2485" s="36"/>
      <c r="AU2485" s="36"/>
      <c r="AV2485" s="36"/>
      <c r="AW2485" s="36"/>
    </row>
    <row r="2486" spans="27:49">
      <c r="AA2486" s="38"/>
      <c r="AB2486" s="38"/>
      <c r="AP2486" s="36"/>
      <c r="AQ2486" s="36"/>
      <c r="AR2486" s="36"/>
      <c r="AS2486" s="36"/>
      <c r="AT2486" s="36"/>
      <c r="AU2486" s="36"/>
      <c r="AV2486" s="36"/>
      <c r="AW2486" s="36"/>
    </row>
    <row r="2487" spans="27:49">
      <c r="AA2487" s="38"/>
      <c r="AB2487" s="38"/>
      <c r="AP2487" s="36"/>
      <c r="AQ2487" s="36"/>
      <c r="AR2487" s="36"/>
      <c r="AS2487" s="36"/>
      <c r="AT2487" s="36"/>
      <c r="AU2487" s="36"/>
      <c r="AV2487" s="36"/>
      <c r="AW2487" s="36"/>
    </row>
    <row r="2488" spans="27:49">
      <c r="AA2488" s="38"/>
      <c r="AB2488" s="38"/>
      <c r="AP2488" s="36"/>
      <c r="AQ2488" s="36"/>
      <c r="AR2488" s="36"/>
      <c r="AS2488" s="36"/>
      <c r="AT2488" s="36"/>
      <c r="AU2488" s="36"/>
      <c r="AV2488" s="36"/>
      <c r="AW2488" s="36"/>
    </row>
    <row r="2489" spans="27:49">
      <c r="AA2489" s="38"/>
      <c r="AB2489" s="38"/>
      <c r="AP2489" s="36"/>
      <c r="AQ2489" s="36"/>
      <c r="AR2489" s="36"/>
      <c r="AS2489" s="36"/>
      <c r="AT2489" s="36"/>
      <c r="AU2489" s="36"/>
      <c r="AV2489" s="36"/>
      <c r="AW2489" s="36"/>
    </row>
    <row r="2490" spans="27:49">
      <c r="AA2490" s="38"/>
      <c r="AB2490" s="38"/>
      <c r="AP2490" s="36"/>
      <c r="AQ2490" s="36"/>
      <c r="AR2490" s="36"/>
      <c r="AS2490" s="36"/>
      <c r="AT2490" s="36"/>
      <c r="AU2490" s="36"/>
      <c r="AV2490" s="36"/>
      <c r="AW2490" s="36"/>
    </row>
    <row r="2491" spans="27:49">
      <c r="AA2491" s="38"/>
      <c r="AB2491" s="38"/>
      <c r="AP2491" s="36"/>
      <c r="AQ2491" s="36"/>
      <c r="AR2491" s="36"/>
      <c r="AS2491" s="36"/>
      <c r="AT2491" s="36"/>
      <c r="AU2491" s="36"/>
      <c r="AV2491" s="36"/>
      <c r="AW2491" s="36"/>
    </row>
    <row r="2492" spans="27:49">
      <c r="AA2492" s="38"/>
      <c r="AB2492" s="38"/>
      <c r="AP2492" s="36"/>
      <c r="AQ2492" s="36"/>
      <c r="AR2492" s="36"/>
      <c r="AS2492" s="36"/>
      <c r="AT2492" s="36"/>
      <c r="AU2492" s="36"/>
      <c r="AV2492" s="36"/>
      <c r="AW2492" s="36"/>
    </row>
    <row r="2493" spans="27:49">
      <c r="AA2493" s="38"/>
      <c r="AB2493" s="38"/>
      <c r="AP2493" s="36"/>
      <c r="AQ2493" s="36"/>
      <c r="AR2493" s="36"/>
      <c r="AS2493" s="36"/>
      <c r="AT2493" s="36"/>
      <c r="AU2493" s="36"/>
      <c r="AV2493" s="36"/>
      <c r="AW2493" s="36"/>
    </row>
    <row r="2494" spans="27:49">
      <c r="AA2494" s="38"/>
      <c r="AB2494" s="38"/>
      <c r="AP2494" s="36"/>
      <c r="AQ2494" s="36"/>
      <c r="AR2494" s="36"/>
      <c r="AS2494" s="36"/>
      <c r="AT2494" s="36"/>
      <c r="AU2494" s="36"/>
      <c r="AV2494" s="36"/>
      <c r="AW2494" s="36"/>
    </row>
    <row r="2495" spans="27:49">
      <c r="AA2495" s="38"/>
      <c r="AB2495" s="38"/>
      <c r="AP2495" s="36"/>
      <c r="AQ2495" s="36"/>
      <c r="AR2495" s="36"/>
      <c r="AS2495" s="36"/>
      <c r="AT2495" s="36"/>
      <c r="AU2495" s="36"/>
      <c r="AV2495" s="36"/>
      <c r="AW2495" s="36"/>
    </row>
    <row r="2496" spans="27:49">
      <c r="AA2496" s="38"/>
      <c r="AB2496" s="38"/>
      <c r="AP2496" s="36"/>
      <c r="AQ2496" s="36"/>
      <c r="AR2496" s="36"/>
      <c r="AS2496" s="36"/>
      <c r="AT2496" s="36"/>
      <c r="AU2496" s="36"/>
      <c r="AV2496" s="36"/>
      <c r="AW2496" s="36"/>
    </row>
    <row r="2497" spans="27:49">
      <c r="AA2497" s="38"/>
      <c r="AB2497" s="38"/>
      <c r="AP2497" s="36"/>
      <c r="AQ2497" s="36"/>
      <c r="AR2497" s="36"/>
      <c r="AS2497" s="36"/>
      <c r="AT2497" s="36"/>
      <c r="AU2497" s="36"/>
      <c r="AV2497" s="36"/>
      <c r="AW2497" s="36"/>
    </row>
    <row r="2498" spans="27:49">
      <c r="AA2498" s="38"/>
      <c r="AB2498" s="38"/>
      <c r="AP2498" s="36"/>
      <c r="AQ2498" s="36"/>
      <c r="AR2498" s="36"/>
      <c r="AS2498" s="36"/>
      <c r="AT2498" s="36"/>
      <c r="AU2498" s="36"/>
      <c r="AV2498" s="36"/>
      <c r="AW2498" s="36"/>
    </row>
    <row r="2499" spans="27:49">
      <c r="AA2499" s="38"/>
      <c r="AB2499" s="38"/>
      <c r="AP2499" s="36"/>
      <c r="AQ2499" s="36"/>
      <c r="AR2499" s="36"/>
      <c r="AS2499" s="36"/>
      <c r="AT2499" s="36"/>
      <c r="AU2499" s="36"/>
      <c r="AV2499" s="36"/>
      <c r="AW2499" s="36"/>
    </row>
    <row r="2500" spans="27:49">
      <c r="AA2500" s="38"/>
      <c r="AB2500" s="38"/>
      <c r="AP2500" s="36"/>
      <c r="AQ2500" s="36"/>
      <c r="AR2500" s="36"/>
      <c r="AS2500" s="36"/>
      <c r="AT2500" s="36"/>
      <c r="AU2500" s="36"/>
      <c r="AV2500" s="36"/>
      <c r="AW2500" s="36"/>
    </row>
  </sheetData>
  <pageMargins left="0.7" right="0.7" top="0.75" bottom="0.75" header="0.3" footer="0.3"/>
  <customProperties>
    <customPr name="Programm_cenniki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AW2500"/>
  <sheetViews>
    <sheetView workbookViewId="0"/>
  </sheetViews>
  <sheetFormatPr defaultRowHeight="12.75"/>
  <sheetData>
    <row r="1" spans="1:49">
      <c r="A1" s="37" t="s">
        <v>621</v>
      </c>
      <c r="B1" s="37" t="s">
        <v>627</v>
      </c>
    </row>
    <row r="2" spans="1:49">
      <c r="A2" s="37" t="s">
        <v>622</v>
      </c>
      <c r="B2" s="37" t="s">
        <v>628</v>
      </c>
    </row>
    <row r="3" spans="1:49">
      <c r="A3" s="37" t="s">
        <v>623</v>
      </c>
      <c r="B3" s="37"/>
    </row>
    <row r="4" spans="1:49">
      <c r="A4" s="37" t="s">
        <v>624</v>
      </c>
      <c r="B4" s="37" t="s">
        <v>625</v>
      </c>
    </row>
    <row r="5" spans="1:49">
      <c r="A5" s="37" t="s">
        <v>626</v>
      </c>
      <c r="B5" s="37">
        <v>1</v>
      </c>
      <c r="AP5">
        <f>COUNTA(AP9:AP2500)</f>
        <v>0</v>
      </c>
    </row>
    <row r="6" spans="1:49">
      <c r="AP6" s="36">
        <f>MAX(AP9:AP2500)</f>
        <v>0</v>
      </c>
    </row>
    <row r="7" spans="1:49">
      <c r="AP7" s="36">
        <f>MAX(MAX(AP9:AP2500),COUNTA(AP9:AP2500))</f>
        <v>0</v>
      </c>
    </row>
    <row r="8" spans="1:49" ht="38.25">
      <c r="AP8" s="35" t="s">
        <v>320</v>
      </c>
    </row>
    <row r="9" spans="1:49">
      <c r="AP9" s="36"/>
      <c r="AQ9" s="36"/>
      <c r="AR9" s="36"/>
      <c r="AS9" s="36"/>
      <c r="AT9" s="36"/>
      <c r="AU9" s="36"/>
      <c r="AV9" s="36"/>
      <c r="AW9" s="36"/>
    </row>
    <row r="10" spans="1:49">
      <c r="AP10" s="36"/>
      <c r="AQ10" s="36"/>
      <c r="AR10" s="36"/>
      <c r="AS10" s="36"/>
      <c r="AT10" s="36"/>
      <c r="AU10" s="36"/>
      <c r="AV10" s="36"/>
      <c r="AW10" s="36"/>
    </row>
    <row r="11" spans="1:49">
      <c r="AP11" s="36"/>
      <c r="AQ11" s="36"/>
      <c r="AR11" s="36"/>
      <c r="AS11" s="36"/>
      <c r="AT11" s="36"/>
      <c r="AU11" s="36"/>
      <c r="AV11" s="36"/>
      <c r="AW11" s="36"/>
    </row>
    <row r="12" spans="1:49">
      <c r="AP12" s="36"/>
      <c r="AQ12" s="36"/>
      <c r="AR12" s="36"/>
      <c r="AS12" s="36"/>
      <c r="AT12" s="36"/>
      <c r="AU12" s="36"/>
      <c r="AV12" s="36"/>
      <c r="AW12" s="36"/>
    </row>
    <row r="13" spans="1:49">
      <c r="AP13" s="36"/>
      <c r="AQ13" s="36"/>
      <c r="AR13" s="36"/>
      <c r="AS13" s="36"/>
      <c r="AT13" s="36"/>
      <c r="AU13" s="36"/>
      <c r="AV13" s="36"/>
      <c r="AW13" s="36"/>
    </row>
    <row r="14" spans="1:49">
      <c r="AP14" s="36"/>
      <c r="AQ14" s="36"/>
      <c r="AR14" s="36"/>
      <c r="AS14" s="36"/>
      <c r="AT14" s="36"/>
      <c r="AU14" s="36"/>
      <c r="AV14" s="36"/>
      <c r="AW14" s="36"/>
    </row>
    <row r="15" spans="1:49">
      <c r="AP15" s="36"/>
      <c r="AQ15" s="36"/>
      <c r="AR15" s="36"/>
      <c r="AS15" s="36"/>
      <c r="AT15" s="36"/>
      <c r="AU15" s="36"/>
      <c r="AV15" s="36"/>
      <c r="AW15" s="36"/>
    </row>
    <row r="16" spans="1:49">
      <c r="AP16" s="36"/>
      <c r="AQ16" s="36"/>
      <c r="AR16" s="36"/>
      <c r="AS16" s="36"/>
      <c r="AT16" s="36"/>
      <c r="AU16" s="36"/>
      <c r="AV16" s="36"/>
      <c r="AW16" s="36"/>
    </row>
    <row r="17" spans="42:49">
      <c r="AP17" s="36"/>
      <c r="AQ17" s="36"/>
      <c r="AR17" s="36"/>
      <c r="AS17" s="36"/>
      <c r="AT17" s="36"/>
      <c r="AU17" s="36"/>
      <c r="AV17" s="36"/>
      <c r="AW17" s="36"/>
    </row>
    <row r="18" spans="42:49">
      <c r="AP18" s="36"/>
      <c r="AQ18" s="36"/>
      <c r="AR18" s="36"/>
      <c r="AS18" s="36"/>
      <c r="AT18" s="36"/>
      <c r="AU18" s="36"/>
      <c r="AV18" s="36"/>
      <c r="AW18" s="36"/>
    </row>
    <row r="19" spans="42:49">
      <c r="AP19" s="36"/>
      <c r="AQ19" s="36"/>
      <c r="AR19" s="36"/>
      <c r="AS19" s="36"/>
      <c r="AT19" s="36"/>
      <c r="AU19" s="36"/>
      <c r="AV19" s="36"/>
      <c r="AW19" s="36"/>
    </row>
    <row r="20" spans="42:49">
      <c r="AP20" s="36"/>
      <c r="AQ20" s="36"/>
      <c r="AR20" s="36"/>
      <c r="AS20" s="36"/>
      <c r="AT20" s="36"/>
      <c r="AU20" s="36"/>
      <c r="AV20" s="36"/>
      <c r="AW20" s="36"/>
    </row>
    <row r="21" spans="42:49">
      <c r="AP21" s="36"/>
      <c r="AQ21" s="36"/>
      <c r="AR21" s="36"/>
      <c r="AS21" s="36"/>
      <c r="AT21" s="36"/>
      <c r="AU21" s="36"/>
      <c r="AV21" s="36"/>
      <c r="AW21" s="36"/>
    </row>
    <row r="22" spans="42:49">
      <c r="AP22" s="36"/>
      <c r="AQ22" s="36"/>
      <c r="AR22" s="36"/>
      <c r="AS22" s="36"/>
      <c r="AT22" s="36"/>
      <c r="AU22" s="36"/>
      <c r="AV22" s="36"/>
      <c r="AW22" s="36"/>
    </row>
    <row r="23" spans="42:49">
      <c r="AP23" s="36"/>
      <c r="AQ23" s="36"/>
      <c r="AR23" s="36"/>
      <c r="AS23" s="36"/>
      <c r="AT23" s="36"/>
      <c r="AU23" s="36"/>
      <c r="AV23" s="36"/>
      <c r="AW23" s="36"/>
    </row>
    <row r="24" spans="42:49">
      <c r="AP24" s="36"/>
      <c r="AQ24" s="36"/>
      <c r="AR24" s="36"/>
      <c r="AS24" s="36"/>
      <c r="AT24" s="36"/>
      <c r="AU24" s="36"/>
      <c r="AV24" s="36"/>
      <c r="AW24" s="36"/>
    </row>
    <row r="25" spans="42:49">
      <c r="AP25" s="36"/>
      <c r="AQ25" s="36"/>
      <c r="AR25" s="36"/>
      <c r="AS25" s="36"/>
      <c r="AT25" s="36"/>
      <c r="AU25" s="36"/>
      <c r="AV25" s="36"/>
      <c r="AW25" s="36"/>
    </row>
    <row r="26" spans="42:49">
      <c r="AP26" s="36"/>
      <c r="AQ26" s="36"/>
      <c r="AR26" s="36"/>
      <c r="AS26" s="36"/>
      <c r="AT26" s="36"/>
      <c r="AU26" s="36"/>
      <c r="AV26" s="36"/>
      <c r="AW26" s="36"/>
    </row>
    <row r="27" spans="42:49">
      <c r="AP27" s="36"/>
      <c r="AQ27" s="36"/>
      <c r="AR27" s="36"/>
      <c r="AS27" s="36"/>
      <c r="AT27" s="36"/>
      <c r="AU27" s="36"/>
      <c r="AV27" s="36"/>
      <c r="AW27" s="36"/>
    </row>
    <row r="28" spans="42:49">
      <c r="AP28" s="36"/>
      <c r="AQ28" s="36"/>
      <c r="AR28" s="36"/>
      <c r="AS28" s="36"/>
      <c r="AT28" s="36"/>
      <c r="AU28" s="36"/>
      <c r="AV28" s="36"/>
      <c r="AW28" s="36"/>
    </row>
    <row r="29" spans="42:49">
      <c r="AP29" s="36"/>
      <c r="AQ29" s="36"/>
      <c r="AR29" s="36"/>
      <c r="AS29" s="36"/>
      <c r="AT29" s="36"/>
      <c r="AU29" s="36"/>
      <c r="AV29" s="36"/>
      <c r="AW29" s="36"/>
    </row>
    <row r="30" spans="42:49">
      <c r="AP30" s="36"/>
      <c r="AQ30" s="36"/>
      <c r="AR30" s="36"/>
      <c r="AS30" s="36"/>
      <c r="AT30" s="36"/>
      <c r="AU30" s="36"/>
      <c r="AV30" s="36"/>
      <c r="AW30" s="36"/>
    </row>
    <row r="31" spans="42:49">
      <c r="AP31" s="36"/>
      <c r="AQ31" s="36"/>
      <c r="AR31" s="36"/>
      <c r="AS31" s="36"/>
      <c r="AT31" s="36"/>
      <c r="AU31" s="36"/>
      <c r="AV31" s="36"/>
      <c r="AW31" s="36"/>
    </row>
    <row r="32" spans="42:49">
      <c r="AP32" s="36"/>
      <c r="AQ32" s="36"/>
      <c r="AR32" s="36"/>
      <c r="AS32" s="36"/>
      <c r="AT32" s="36"/>
      <c r="AU32" s="36"/>
      <c r="AV32" s="36"/>
      <c r="AW32" s="36"/>
    </row>
    <row r="33" spans="42:49">
      <c r="AP33" s="36"/>
      <c r="AQ33" s="36"/>
      <c r="AR33" s="36"/>
      <c r="AS33" s="36"/>
      <c r="AT33" s="36"/>
      <c r="AU33" s="36"/>
      <c r="AV33" s="36"/>
      <c r="AW33" s="36"/>
    </row>
    <row r="34" spans="42:49">
      <c r="AP34" s="36"/>
      <c r="AQ34" s="36"/>
      <c r="AR34" s="36"/>
      <c r="AS34" s="36"/>
      <c r="AT34" s="36"/>
      <c r="AU34" s="36"/>
      <c r="AV34" s="36"/>
      <c r="AW34" s="36"/>
    </row>
    <row r="35" spans="42:49">
      <c r="AP35" s="36"/>
      <c r="AQ35" s="36"/>
      <c r="AR35" s="36"/>
      <c r="AS35" s="36"/>
      <c r="AT35" s="36"/>
      <c r="AU35" s="36"/>
      <c r="AV35" s="36"/>
      <c r="AW35" s="36"/>
    </row>
    <row r="36" spans="42:49">
      <c r="AP36" s="36"/>
      <c r="AQ36" s="36"/>
      <c r="AR36" s="36"/>
      <c r="AS36" s="36"/>
      <c r="AT36" s="36"/>
      <c r="AU36" s="36"/>
      <c r="AV36" s="36"/>
      <c r="AW36" s="36"/>
    </row>
    <row r="37" spans="42:49">
      <c r="AP37" s="36"/>
      <c r="AQ37" s="36"/>
      <c r="AR37" s="36"/>
      <c r="AS37" s="36"/>
      <c r="AT37" s="36"/>
      <c r="AU37" s="36"/>
      <c r="AV37" s="36"/>
      <c r="AW37" s="36"/>
    </row>
    <row r="38" spans="42:49">
      <c r="AP38" s="36"/>
      <c r="AQ38" s="36"/>
      <c r="AR38" s="36"/>
      <c r="AS38" s="36"/>
      <c r="AT38" s="36"/>
      <c r="AU38" s="36"/>
      <c r="AV38" s="36"/>
      <c r="AW38" s="36"/>
    </row>
    <row r="39" spans="42:49">
      <c r="AP39" s="36"/>
      <c r="AQ39" s="36"/>
      <c r="AR39" s="36"/>
      <c r="AS39" s="36"/>
      <c r="AT39" s="36"/>
      <c r="AU39" s="36"/>
      <c r="AV39" s="36"/>
      <c r="AW39" s="36"/>
    </row>
    <row r="40" spans="42:49">
      <c r="AP40" s="36"/>
      <c r="AQ40" s="36"/>
      <c r="AR40" s="36"/>
      <c r="AS40" s="36"/>
      <c r="AT40" s="36"/>
      <c r="AU40" s="36"/>
      <c r="AV40" s="36"/>
      <c r="AW40" s="36"/>
    </row>
    <row r="41" spans="42:49">
      <c r="AP41" s="36"/>
      <c r="AQ41" s="36"/>
      <c r="AR41" s="36"/>
      <c r="AS41" s="36"/>
      <c r="AT41" s="36"/>
      <c r="AU41" s="36"/>
      <c r="AV41" s="36"/>
      <c r="AW41" s="36"/>
    </row>
    <row r="42" spans="42:49">
      <c r="AP42" s="36"/>
      <c r="AQ42" s="36"/>
      <c r="AR42" s="36"/>
      <c r="AS42" s="36"/>
      <c r="AT42" s="36"/>
      <c r="AU42" s="36"/>
      <c r="AV42" s="36"/>
      <c r="AW42" s="36"/>
    </row>
    <row r="43" spans="42:49">
      <c r="AP43" s="36"/>
      <c r="AQ43" s="36"/>
      <c r="AR43" s="36"/>
      <c r="AS43" s="36"/>
      <c r="AT43" s="36"/>
      <c r="AU43" s="36"/>
      <c r="AV43" s="36"/>
      <c r="AW43" s="36"/>
    </row>
    <row r="44" spans="42:49">
      <c r="AP44" s="36"/>
      <c r="AQ44" s="36"/>
      <c r="AR44" s="36"/>
      <c r="AS44" s="36"/>
      <c r="AT44" s="36"/>
      <c r="AU44" s="36"/>
      <c r="AV44" s="36"/>
      <c r="AW44" s="36"/>
    </row>
    <row r="45" spans="42:49">
      <c r="AP45" s="36"/>
      <c r="AQ45" s="36"/>
      <c r="AR45" s="36"/>
      <c r="AS45" s="36"/>
      <c r="AT45" s="36"/>
      <c r="AU45" s="36"/>
      <c r="AV45" s="36"/>
      <c r="AW45" s="36"/>
    </row>
    <row r="46" spans="42:49">
      <c r="AP46" s="36"/>
      <c r="AQ46" s="36"/>
      <c r="AR46" s="36"/>
      <c r="AS46" s="36"/>
      <c r="AT46" s="36"/>
      <c r="AU46" s="36"/>
      <c r="AV46" s="36"/>
      <c r="AW46" s="36"/>
    </row>
    <row r="47" spans="42:49">
      <c r="AP47" s="36"/>
      <c r="AQ47" s="36"/>
      <c r="AR47" s="36"/>
      <c r="AS47" s="36"/>
      <c r="AT47" s="36"/>
      <c r="AU47" s="36"/>
      <c r="AV47" s="36"/>
      <c r="AW47" s="36"/>
    </row>
    <row r="48" spans="42:49">
      <c r="AP48" s="36"/>
      <c r="AQ48" s="36"/>
      <c r="AR48" s="36"/>
      <c r="AS48" s="36"/>
      <c r="AT48" s="36"/>
      <c r="AU48" s="36"/>
      <c r="AV48" s="36"/>
      <c r="AW48" s="36"/>
    </row>
    <row r="49" spans="42:49">
      <c r="AP49" s="36"/>
      <c r="AQ49" s="36"/>
      <c r="AR49" s="36"/>
      <c r="AS49" s="36"/>
      <c r="AT49" s="36"/>
      <c r="AU49" s="36"/>
      <c r="AV49" s="36"/>
      <c r="AW49" s="36"/>
    </row>
    <row r="50" spans="42:49">
      <c r="AP50" s="36"/>
      <c r="AQ50" s="36"/>
      <c r="AR50" s="36"/>
      <c r="AS50" s="36"/>
      <c r="AT50" s="36"/>
      <c r="AU50" s="36"/>
      <c r="AV50" s="36"/>
      <c r="AW50" s="36"/>
    </row>
    <row r="51" spans="42:49">
      <c r="AP51" s="36"/>
      <c r="AQ51" s="36"/>
      <c r="AR51" s="36"/>
      <c r="AS51" s="36"/>
      <c r="AT51" s="36"/>
      <c r="AU51" s="36"/>
      <c r="AV51" s="36"/>
      <c r="AW51" s="36"/>
    </row>
    <row r="52" spans="42:49">
      <c r="AP52" s="36"/>
      <c r="AQ52" s="36"/>
      <c r="AR52" s="36"/>
      <c r="AS52" s="36"/>
      <c r="AT52" s="36"/>
      <c r="AU52" s="36"/>
      <c r="AV52" s="36"/>
      <c r="AW52" s="36"/>
    </row>
    <row r="53" spans="42:49">
      <c r="AP53" s="36"/>
      <c r="AQ53" s="36"/>
      <c r="AR53" s="36"/>
      <c r="AS53" s="36"/>
      <c r="AT53" s="36"/>
      <c r="AU53" s="36"/>
      <c r="AV53" s="36"/>
      <c r="AW53" s="36"/>
    </row>
    <row r="54" spans="42:49">
      <c r="AP54" s="36"/>
      <c r="AQ54" s="36"/>
      <c r="AR54" s="36"/>
      <c r="AS54" s="36"/>
      <c r="AT54" s="36"/>
      <c r="AU54" s="36"/>
      <c r="AV54" s="36"/>
      <c r="AW54" s="36"/>
    </row>
    <row r="55" spans="42:49">
      <c r="AP55" s="36"/>
      <c r="AQ55" s="36"/>
      <c r="AR55" s="36"/>
      <c r="AS55" s="36"/>
      <c r="AT55" s="36"/>
      <c r="AU55" s="36"/>
      <c r="AV55" s="36"/>
      <c r="AW55" s="36"/>
    </row>
    <row r="56" spans="42:49">
      <c r="AP56" s="36"/>
      <c r="AQ56" s="36"/>
      <c r="AR56" s="36"/>
      <c r="AS56" s="36"/>
      <c r="AT56" s="36"/>
      <c r="AU56" s="36"/>
      <c r="AV56" s="36"/>
      <c r="AW56" s="36"/>
    </row>
    <row r="57" spans="42:49">
      <c r="AP57" s="36"/>
      <c r="AQ57" s="36"/>
      <c r="AR57" s="36"/>
      <c r="AS57" s="36"/>
      <c r="AT57" s="36"/>
      <c r="AU57" s="36"/>
      <c r="AV57" s="36"/>
      <c r="AW57" s="36"/>
    </row>
    <row r="58" spans="42:49">
      <c r="AP58" s="36"/>
      <c r="AQ58" s="36"/>
      <c r="AR58" s="36"/>
      <c r="AS58" s="36"/>
      <c r="AT58" s="36"/>
      <c r="AU58" s="36"/>
      <c r="AV58" s="36"/>
      <c r="AW58" s="36"/>
    </row>
    <row r="59" spans="42:49">
      <c r="AP59" s="36"/>
      <c r="AQ59" s="36"/>
      <c r="AR59" s="36"/>
      <c r="AS59" s="36"/>
      <c r="AT59" s="36"/>
      <c r="AU59" s="36"/>
      <c r="AV59" s="36"/>
      <c r="AW59" s="36"/>
    </row>
    <row r="60" spans="42:49">
      <c r="AP60" s="36"/>
      <c r="AQ60" s="36"/>
      <c r="AR60" s="36"/>
      <c r="AS60" s="36"/>
      <c r="AT60" s="36"/>
      <c r="AU60" s="36"/>
      <c r="AV60" s="36"/>
      <c r="AW60" s="36"/>
    </row>
    <row r="61" spans="42:49">
      <c r="AP61" s="36"/>
      <c r="AQ61" s="36"/>
      <c r="AR61" s="36"/>
      <c r="AS61" s="36"/>
      <c r="AT61" s="36"/>
      <c r="AU61" s="36"/>
      <c r="AV61" s="36"/>
      <c r="AW61" s="36"/>
    </row>
    <row r="62" spans="42:49">
      <c r="AP62" s="36"/>
      <c r="AQ62" s="36"/>
      <c r="AR62" s="36"/>
      <c r="AS62" s="36"/>
      <c r="AT62" s="36"/>
      <c r="AU62" s="36"/>
      <c r="AV62" s="36"/>
      <c r="AW62" s="36"/>
    </row>
    <row r="63" spans="42:49">
      <c r="AP63" s="36"/>
      <c r="AQ63" s="36"/>
      <c r="AR63" s="36"/>
      <c r="AS63" s="36"/>
      <c r="AT63" s="36"/>
      <c r="AU63" s="36"/>
      <c r="AV63" s="36"/>
      <c r="AW63" s="36"/>
    </row>
    <row r="64" spans="42:49">
      <c r="AP64" s="36"/>
      <c r="AQ64" s="36"/>
      <c r="AR64" s="36"/>
      <c r="AS64" s="36"/>
      <c r="AT64" s="36"/>
      <c r="AU64" s="36"/>
      <c r="AV64" s="36"/>
      <c r="AW64" s="36"/>
    </row>
    <row r="65" spans="42:49">
      <c r="AP65" s="36"/>
      <c r="AQ65" s="36"/>
      <c r="AR65" s="36"/>
      <c r="AS65" s="36"/>
      <c r="AT65" s="36"/>
      <c r="AU65" s="36"/>
      <c r="AV65" s="36"/>
      <c r="AW65" s="36"/>
    </row>
    <row r="66" spans="42:49">
      <c r="AP66" s="36"/>
      <c r="AQ66" s="36"/>
      <c r="AR66" s="36"/>
      <c r="AS66" s="36"/>
      <c r="AT66" s="36"/>
      <c r="AU66" s="36"/>
      <c r="AV66" s="36"/>
      <c r="AW66" s="36"/>
    </row>
    <row r="67" spans="42:49">
      <c r="AP67" s="36"/>
      <c r="AQ67" s="36"/>
      <c r="AR67" s="36"/>
      <c r="AS67" s="36"/>
      <c r="AT67" s="36"/>
      <c r="AU67" s="36"/>
      <c r="AV67" s="36"/>
      <c r="AW67" s="36"/>
    </row>
    <row r="68" spans="42:49">
      <c r="AP68" s="36"/>
      <c r="AQ68" s="36"/>
      <c r="AR68" s="36"/>
      <c r="AS68" s="36"/>
      <c r="AT68" s="36"/>
      <c r="AU68" s="36"/>
      <c r="AV68" s="36"/>
      <c r="AW68" s="36"/>
    </row>
    <row r="69" spans="42:49">
      <c r="AP69" s="36"/>
      <c r="AQ69" s="36"/>
      <c r="AR69" s="36"/>
      <c r="AS69" s="36"/>
      <c r="AT69" s="36"/>
      <c r="AU69" s="36"/>
      <c r="AV69" s="36"/>
      <c r="AW69" s="36"/>
    </row>
    <row r="70" spans="42:49">
      <c r="AP70" s="36"/>
      <c r="AQ70" s="36"/>
      <c r="AR70" s="36"/>
      <c r="AS70" s="36"/>
      <c r="AT70" s="36"/>
      <c r="AU70" s="36"/>
      <c r="AV70" s="36"/>
      <c r="AW70" s="36"/>
    </row>
    <row r="71" spans="42:49">
      <c r="AP71" s="36"/>
      <c r="AQ71" s="36"/>
      <c r="AR71" s="36"/>
      <c r="AS71" s="36"/>
      <c r="AT71" s="36"/>
      <c r="AU71" s="36"/>
      <c r="AV71" s="36"/>
      <c r="AW71" s="36"/>
    </row>
    <row r="72" spans="42:49">
      <c r="AP72" s="36"/>
      <c r="AQ72" s="36"/>
      <c r="AR72" s="36"/>
      <c r="AS72" s="36"/>
      <c r="AT72" s="36"/>
      <c r="AU72" s="36"/>
      <c r="AV72" s="36"/>
      <c r="AW72" s="36"/>
    </row>
    <row r="73" spans="42:49">
      <c r="AP73" s="36"/>
      <c r="AQ73" s="36"/>
      <c r="AR73" s="36"/>
      <c r="AS73" s="36"/>
      <c r="AT73" s="36"/>
      <c r="AU73" s="36"/>
      <c r="AV73" s="36"/>
      <c r="AW73" s="36"/>
    </row>
    <row r="74" spans="42:49">
      <c r="AP74" s="36"/>
      <c r="AQ74" s="36"/>
      <c r="AR74" s="36"/>
      <c r="AS74" s="36"/>
      <c r="AT74" s="36"/>
      <c r="AU74" s="36"/>
      <c r="AV74" s="36"/>
      <c r="AW74" s="36"/>
    </row>
    <row r="75" spans="42:49">
      <c r="AP75" s="36"/>
      <c r="AQ75" s="36"/>
      <c r="AR75" s="36"/>
      <c r="AS75" s="36"/>
      <c r="AT75" s="36"/>
      <c r="AU75" s="36"/>
      <c r="AV75" s="36"/>
      <c r="AW75" s="36"/>
    </row>
    <row r="76" spans="42:49">
      <c r="AP76" s="36"/>
      <c r="AQ76" s="36"/>
      <c r="AR76" s="36"/>
      <c r="AS76" s="36"/>
      <c r="AT76" s="36"/>
      <c r="AU76" s="36"/>
      <c r="AV76" s="36"/>
      <c r="AW76" s="36"/>
    </row>
    <row r="77" spans="42:49">
      <c r="AP77" s="36"/>
      <c r="AQ77" s="36"/>
      <c r="AR77" s="36"/>
      <c r="AS77" s="36"/>
      <c r="AT77" s="36"/>
      <c r="AU77" s="36"/>
      <c r="AV77" s="36"/>
      <c r="AW77" s="36"/>
    </row>
    <row r="78" spans="42:49">
      <c r="AP78" s="36"/>
      <c r="AQ78" s="36"/>
      <c r="AR78" s="36"/>
      <c r="AS78" s="36"/>
      <c r="AT78" s="36"/>
      <c r="AU78" s="36"/>
      <c r="AV78" s="36"/>
      <c r="AW78" s="36"/>
    </row>
    <row r="79" spans="42:49">
      <c r="AP79" s="36"/>
      <c r="AQ79" s="36"/>
      <c r="AR79" s="36"/>
      <c r="AS79" s="36"/>
      <c r="AT79" s="36"/>
      <c r="AU79" s="36"/>
      <c r="AV79" s="36"/>
      <c r="AW79" s="36"/>
    </row>
    <row r="80" spans="42:49">
      <c r="AP80" s="36"/>
      <c r="AQ80" s="36"/>
      <c r="AR80" s="36"/>
      <c r="AS80" s="36"/>
      <c r="AT80" s="36"/>
      <c r="AU80" s="36"/>
      <c r="AV80" s="36"/>
      <c r="AW80" s="36"/>
    </row>
    <row r="81" spans="42:49">
      <c r="AP81" s="36"/>
      <c r="AQ81" s="36"/>
      <c r="AR81" s="36"/>
      <c r="AS81" s="36"/>
      <c r="AT81" s="36"/>
      <c r="AU81" s="36"/>
      <c r="AV81" s="36"/>
      <c r="AW81" s="36"/>
    </row>
    <row r="82" spans="42:49">
      <c r="AP82" s="36"/>
      <c r="AQ82" s="36"/>
      <c r="AR82" s="36"/>
      <c r="AS82" s="36"/>
      <c r="AT82" s="36"/>
      <c r="AU82" s="36"/>
      <c r="AV82" s="36"/>
      <c r="AW82" s="36"/>
    </row>
    <row r="83" spans="42:49">
      <c r="AP83" s="36"/>
      <c r="AQ83" s="36"/>
      <c r="AR83" s="36"/>
      <c r="AS83" s="36"/>
      <c r="AT83" s="36"/>
      <c r="AU83" s="36"/>
      <c r="AV83" s="36"/>
      <c r="AW83" s="36"/>
    </row>
    <row r="84" spans="42:49">
      <c r="AP84" s="36"/>
      <c r="AQ84" s="36"/>
      <c r="AR84" s="36"/>
      <c r="AS84" s="36"/>
      <c r="AT84" s="36"/>
      <c r="AU84" s="36"/>
      <c r="AV84" s="36"/>
      <c r="AW84" s="36"/>
    </row>
    <row r="85" spans="42:49">
      <c r="AP85" s="36"/>
      <c r="AQ85" s="36"/>
      <c r="AR85" s="36"/>
      <c r="AS85" s="36"/>
      <c r="AT85" s="36"/>
      <c r="AU85" s="36"/>
      <c r="AV85" s="36"/>
      <c r="AW85" s="36"/>
    </row>
    <row r="86" spans="42:49">
      <c r="AP86" s="36"/>
      <c r="AQ86" s="36"/>
      <c r="AR86" s="36"/>
      <c r="AS86" s="36"/>
      <c r="AT86" s="36"/>
      <c r="AU86" s="36"/>
      <c r="AV86" s="36"/>
      <c r="AW86" s="36"/>
    </row>
    <row r="87" spans="42:49">
      <c r="AP87" s="36"/>
      <c r="AQ87" s="36"/>
      <c r="AR87" s="36"/>
      <c r="AS87" s="36"/>
      <c r="AT87" s="36"/>
      <c r="AU87" s="36"/>
      <c r="AV87" s="36"/>
      <c r="AW87" s="36"/>
    </row>
    <row r="88" spans="42:49">
      <c r="AP88" s="36"/>
      <c r="AQ88" s="36"/>
      <c r="AR88" s="36"/>
      <c r="AS88" s="36"/>
      <c r="AT88" s="36"/>
      <c r="AU88" s="36"/>
      <c r="AV88" s="36"/>
      <c r="AW88" s="36"/>
    </row>
    <row r="89" spans="42:49">
      <c r="AP89" s="36"/>
      <c r="AQ89" s="36"/>
      <c r="AR89" s="36"/>
      <c r="AS89" s="36"/>
      <c r="AT89" s="36"/>
      <c r="AU89" s="36"/>
      <c r="AV89" s="36"/>
      <c r="AW89" s="36"/>
    </row>
    <row r="90" spans="42:49">
      <c r="AP90" s="36"/>
      <c r="AQ90" s="36"/>
      <c r="AR90" s="36"/>
      <c r="AS90" s="36"/>
      <c r="AT90" s="36"/>
      <c r="AU90" s="36"/>
      <c r="AV90" s="36"/>
      <c r="AW90" s="36"/>
    </row>
    <row r="91" spans="42:49">
      <c r="AP91" s="36"/>
      <c r="AQ91" s="36"/>
      <c r="AR91" s="36"/>
      <c r="AS91" s="36"/>
      <c r="AT91" s="36"/>
      <c r="AU91" s="36"/>
      <c r="AV91" s="36"/>
      <c r="AW91" s="36"/>
    </row>
    <row r="92" spans="42:49">
      <c r="AP92" s="36"/>
      <c r="AQ92" s="36"/>
      <c r="AR92" s="36"/>
      <c r="AS92" s="36"/>
      <c r="AT92" s="36"/>
      <c r="AU92" s="36"/>
      <c r="AV92" s="36"/>
      <c r="AW92" s="36"/>
    </row>
    <row r="93" spans="42:49">
      <c r="AP93" s="36"/>
      <c r="AQ93" s="36"/>
      <c r="AR93" s="36"/>
      <c r="AS93" s="36"/>
      <c r="AT93" s="36"/>
      <c r="AU93" s="36"/>
      <c r="AV93" s="36"/>
      <c r="AW93" s="36"/>
    </row>
    <row r="94" spans="42:49">
      <c r="AP94" s="36"/>
      <c r="AQ94" s="36"/>
      <c r="AR94" s="36"/>
      <c r="AS94" s="36"/>
      <c r="AT94" s="36"/>
      <c r="AU94" s="36"/>
      <c r="AV94" s="36"/>
      <c r="AW94" s="36"/>
    </row>
    <row r="95" spans="42:49">
      <c r="AP95" s="36"/>
      <c r="AQ95" s="36"/>
      <c r="AR95" s="36"/>
      <c r="AS95" s="36"/>
      <c r="AT95" s="36"/>
      <c r="AU95" s="36"/>
      <c r="AV95" s="36"/>
      <c r="AW95" s="36"/>
    </row>
    <row r="96" spans="42:49">
      <c r="AP96" s="36"/>
      <c r="AQ96" s="36"/>
      <c r="AR96" s="36"/>
      <c r="AS96" s="36"/>
      <c r="AT96" s="36"/>
      <c r="AU96" s="36"/>
      <c r="AV96" s="36"/>
      <c r="AW96" s="36"/>
    </row>
    <row r="97" spans="42:49">
      <c r="AP97" s="36"/>
      <c r="AQ97" s="36"/>
      <c r="AR97" s="36"/>
      <c r="AS97" s="36"/>
      <c r="AT97" s="36"/>
      <c r="AU97" s="36"/>
      <c r="AV97" s="36"/>
      <c r="AW97" s="36"/>
    </row>
    <row r="98" spans="42:49">
      <c r="AP98" s="36"/>
      <c r="AQ98" s="36"/>
      <c r="AR98" s="36"/>
      <c r="AS98" s="36"/>
      <c r="AT98" s="36"/>
      <c r="AU98" s="36"/>
      <c r="AV98" s="36"/>
      <c r="AW98" s="36"/>
    </row>
    <row r="99" spans="42:49">
      <c r="AP99" s="36"/>
      <c r="AQ99" s="36"/>
      <c r="AR99" s="36"/>
      <c r="AS99" s="36"/>
      <c r="AT99" s="36"/>
      <c r="AU99" s="36"/>
      <c r="AV99" s="36"/>
      <c r="AW99" s="36"/>
    </row>
    <row r="100" spans="42:49">
      <c r="AP100" s="36"/>
      <c r="AQ100" s="36"/>
      <c r="AR100" s="36"/>
      <c r="AS100" s="36"/>
      <c r="AT100" s="36"/>
      <c r="AU100" s="36"/>
      <c r="AV100" s="36"/>
      <c r="AW100" s="36"/>
    </row>
    <row r="101" spans="42:49">
      <c r="AP101" s="36"/>
      <c r="AQ101" s="36"/>
      <c r="AR101" s="36"/>
      <c r="AS101" s="36"/>
      <c r="AT101" s="36"/>
      <c r="AU101" s="36"/>
      <c r="AV101" s="36"/>
      <c r="AW101" s="36"/>
    </row>
    <row r="102" spans="42:49">
      <c r="AP102" s="36"/>
      <c r="AQ102" s="36"/>
      <c r="AR102" s="36"/>
      <c r="AS102" s="36"/>
      <c r="AT102" s="36"/>
      <c r="AU102" s="36"/>
      <c r="AV102" s="36"/>
      <c r="AW102" s="36"/>
    </row>
    <row r="103" spans="42:49">
      <c r="AP103" s="36"/>
      <c r="AQ103" s="36"/>
      <c r="AR103" s="36"/>
      <c r="AS103" s="36"/>
      <c r="AT103" s="36"/>
      <c r="AU103" s="36"/>
      <c r="AV103" s="36"/>
      <c r="AW103" s="36"/>
    </row>
    <row r="104" spans="42:49">
      <c r="AP104" s="36"/>
      <c r="AQ104" s="36"/>
      <c r="AR104" s="36"/>
      <c r="AS104" s="36"/>
      <c r="AT104" s="36"/>
      <c r="AU104" s="36"/>
      <c r="AV104" s="36"/>
      <c r="AW104" s="36"/>
    </row>
    <row r="105" spans="42:49">
      <c r="AP105" s="36"/>
      <c r="AQ105" s="36"/>
      <c r="AR105" s="36"/>
      <c r="AS105" s="36"/>
      <c r="AT105" s="36"/>
      <c r="AU105" s="36"/>
      <c r="AV105" s="36"/>
      <c r="AW105" s="36"/>
    </row>
    <row r="106" spans="42:49">
      <c r="AP106" s="36"/>
      <c r="AQ106" s="36"/>
      <c r="AR106" s="36"/>
      <c r="AS106" s="36"/>
      <c r="AT106" s="36"/>
      <c r="AU106" s="36"/>
      <c r="AV106" s="36"/>
      <c r="AW106" s="36"/>
    </row>
    <row r="107" spans="42:49">
      <c r="AP107" s="36"/>
      <c r="AQ107" s="36"/>
      <c r="AR107" s="36"/>
      <c r="AS107" s="36"/>
      <c r="AT107" s="36"/>
      <c r="AU107" s="36"/>
      <c r="AV107" s="36"/>
      <c r="AW107" s="36"/>
    </row>
    <row r="108" spans="42:49">
      <c r="AP108" s="36"/>
      <c r="AQ108" s="36"/>
      <c r="AR108" s="36"/>
      <c r="AS108" s="36"/>
      <c r="AT108" s="36"/>
      <c r="AU108" s="36"/>
      <c r="AV108" s="36"/>
      <c r="AW108" s="36"/>
    </row>
    <row r="109" spans="42:49">
      <c r="AP109" s="36"/>
      <c r="AQ109" s="36"/>
      <c r="AR109" s="36"/>
      <c r="AS109" s="36"/>
      <c r="AT109" s="36"/>
      <c r="AU109" s="36"/>
      <c r="AV109" s="36"/>
      <c r="AW109" s="36"/>
    </row>
    <row r="110" spans="42:49">
      <c r="AP110" s="36"/>
      <c r="AQ110" s="36"/>
      <c r="AR110" s="36"/>
      <c r="AS110" s="36"/>
      <c r="AT110" s="36"/>
      <c r="AU110" s="36"/>
      <c r="AV110" s="36"/>
      <c r="AW110" s="36"/>
    </row>
    <row r="111" spans="42:49">
      <c r="AP111" s="36"/>
      <c r="AQ111" s="36"/>
      <c r="AR111" s="36"/>
      <c r="AS111" s="36"/>
      <c r="AT111" s="36"/>
      <c r="AU111" s="36"/>
      <c r="AV111" s="36"/>
      <c r="AW111" s="36"/>
    </row>
    <row r="112" spans="42:49">
      <c r="AP112" s="36"/>
      <c r="AQ112" s="36"/>
      <c r="AR112" s="36"/>
      <c r="AS112" s="36"/>
      <c r="AT112" s="36"/>
      <c r="AU112" s="36"/>
      <c r="AV112" s="36"/>
      <c r="AW112" s="36"/>
    </row>
    <row r="113" spans="42:49">
      <c r="AP113" s="36"/>
      <c r="AQ113" s="36"/>
      <c r="AR113" s="36"/>
      <c r="AS113" s="36"/>
      <c r="AT113" s="36"/>
      <c r="AU113" s="36"/>
      <c r="AV113" s="36"/>
      <c r="AW113" s="36"/>
    </row>
    <row r="114" spans="42:49">
      <c r="AP114" s="36"/>
      <c r="AQ114" s="36"/>
      <c r="AR114" s="36"/>
      <c r="AS114" s="36"/>
      <c r="AT114" s="36"/>
      <c r="AU114" s="36"/>
      <c r="AV114" s="36"/>
      <c r="AW114" s="36"/>
    </row>
    <row r="115" spans="42:49">
      <c r="AP115" s="36"/>
      <c r="AQ115" s="36"/>
      <c r="AR115" s="36"/>
      <c r="AS115" s="36"/>
      <c r="AT115" s="36"/>
      <c r="AU115" s="36"/>
      <c r="AV115" s="36"/>
      <c r="AW115" s="36"/>
    </row>
    <row r="116" spans="42:49">
      <c r="AP116" s="36"/>
      <c r="AQ116" s="36"/>
      <c r="AR116" s="36"/>
      <c r="AS116" s="36"/>
      <c r="AT116" s="36"/>
      <c r="AU116" s="36"/>
      <c r="AV116" s="36"/>
      <c r="AW116" s="36"/>
    </row>
    <row r="117" spans="42:49">
      <c r="AP117" s="36"/>
      <c r="AQ117" s="36"/>
      <c r="AR117" s="36"/>
      <c r="AS117" s="36"/>
      <c r="AT117" s="36"/>
      <c r="AU117" s="36"/>
      <c r="AV117" s="36"/>
      <c r="AW117" s="36"/>
    </row>
    <row r="118" spans="42:49">
      <c r="AP118" s="36"/>
      <c r="AQ118" s="36"/>
      <c r="AR118" s="36"/>
      <c r="AS118" s="36"/>
      <c r="AT118" s="36"/>
      <c r="AU118" s="36"/>
      <c r="AV118" s="36"/>
      <c r="AW118" s="36"/>
    </row>
    <row r="119" spans="42:49">
      <c r="AP119" s="36"/>
      <c r="AQ119" s="36"/>
      <c r="AR119" s="36"/>
      <c r="AS119" s="36"/>
      <c r="AT119" s="36"/>
      <c r="AU119" s="36"/>
      <c r="AV119" s="36"/>
      <c r="AW119" s="36"/>
    </row>
    <row r="120" spans="42:49">
      <c r="AP120" s="36"/>
      <c r="AQ120" s="36"/>
      <c r="AR120" s="36"/>
      <c r="AS120" s="36"/>
      <c r="AT120" s="36"/>
      <c r="AU120" s="36"/>
      <c r="AV120" s="36"/>
      <c r="AW120" s="36"/>
    </row>
    <row r="121" spans="42:49">
      <c r="AP121" s="36"/>
      <c r="AQ121" s="36"/>
      <c r="AR121" s="36"/>
      <c r="AS121" s="36"/>
      <c r="AT121" s="36"/>
      <c r="AU121" s="36"/>
      <c r="AV121" s="36"/>
      <c r="AW121" s="36"/>
    </row>
    <row r="122" spans="42:49">
      <c r="AP122" s="36"/>
      <c r="AQ122" s="36"/>
      <c r="AR122" s="36"/>
      <c r="AS122" s="36"/>
      <c r="AT122" s="36"/>
      <c r="AU122" s="36"/>
      <c r="AV122" s="36"/>
      <c r="AW122" s="36"/>
    </row>
    <row r="123" spans="42:49">
      <c r="AP123" s="36"/>
      <c r="AQ123" s="36"/>
      <c r="AR123" s="36"/>
      <c r="AS123" s="36"/>
      <c r="AT123" s="36"/>
      <c r="AU123" s="36"/>
      <c r="AV123" s="36"/>
      <c r="AW123" s="36"/>
    </row>
    <row r="124" spans="42:49">
      <c r="AP124" s="36"/>
      <c r="AQ124" s="36"/>
      <c r="AR124" s="36"/>
      <c r="AS124" s="36"/>
      <c r="AT124" s="36"/>
      <c r="AU124" s="36"/>
      <c r="AV124" s="36"/>
      <c r="AW124" s="36"/>
    </row>
    <row r="125" spans="42:49">
      <c r="AP125" s="36"/>
      <c r="AQ125" s="36"/>
      <c r="AR125" s="36"/>
      <c r="AS125" s="36"/>
      <c r="AT125" s="36"/>
      <c r="AU125" s="36"/>
      <c r="AV125" s="36"/>
      <c r="AW125" s="36"/>
    </row>
    <row r="126" spans="42:49">
      <c r="AP126" s="36"/>
      <c r="AQ126" s="36"/>
      <c r="AR126" s="36"/>
      <c r="AS126" s="36"/>
      <c r="AT126" s="36"/>
      <c r="AU126" s="36"/>
      <c r="AV126" s="36"/>
      <c r="AW126" s="36"/>
    </row>
    <row r="127" spans="42:49">
      <c r="AP127" s="36"/>
      <c r="AQ127" s="36"/>
      <c r="AR127" s="36"/>
      <c r="AS127" s="36"/>
      <c r="AT127" s="36"/>
      <c r="AU127" s="36"/>
      <c r="AV127" s="36"/>
      <c r="AW127" s="36"/>
    </row>
    <row r="128" spans="42:49">
      <c r="AP128" s="36"/>
      <c r="AQ128" s="36"/>
      <c r="AR128" s="36"/>
      <c r="AS128" s="36"/>
      <c r="AT128" s="36"/>
      <c r="AU128" s="36"/>
      <c r="AV128" s="36"/>
      <c r="AW128" s="36"/>
    </row>
    <row r="129" spans="42:49">
      <c r="AP129" s="36"/>
      <c r="AQ129" s="36"/>
      <c r="AR129" s="36"/>
      <c r="AS129" s="36"/>
      <c r="AT129" s="36"/>
      <c r="AU129" s="36"/>
      <c r="AV129" s="36"/>
      <c r="AW129" s="36"/>
    </row>
    <row r="130" spans="42:49">
      <c r="AP130" s="36"/>
      <c r="AQ130" s="36"/>
      <c r="AR130" s="36"/>
      <c r="AS130" s="36"/>
      <c r="AT130" s="36"/>
      <c r="AU130" s="36"/>
      <c r="AV130" s="36"/>
      <c r="AW130" s="36"/>
    </row>
    <row r="131" spans="42:49">
      <c r="AP131" s="36"/>
      <c r="AQ131" s="36"/>
      <c r="AR131" s="36"/>
      <c r="AS131" s="36"/>
      <c r="AT131" s="36"/>
      <c r="AU131" s="36"/>
      <c r="AV131" s="36"/>
      <c r="AW131" s="36"/>
    </row>
    <row r="132" spans="42:49">
      <c r="AP132" s="36"/>
      <c r="AQ132" s="36"/>
      <c r="AR132" s="36"/>
      <c r="AS132" s="36"/>
      <c r="AT132" s="36"/>
      <c r="AU132" s="36"/>
      <c r="AV132" s="36"/>
      <c r="AW132" s="36"/>
    </row>
    <row r="133" spans="42:49">
      <c r="AP133" s="36"/>
      <c r="AQ133" s="36"/>
      <c r="AR133" s="36"/>
      <c r="AS133" s="36"/>
      <c r="AT133" s="36"/>
      <c r="AU133" s="36"/>
      <c r="AV133" s="36"/>
      <c r="AW133" s="36"/>
    </row>
    <row r="134" spans="42:49">
      <c r="AP134" s="36"/>
      <c r="AQ134" s="36"/>
      <c r="AR134" s="36"/>
      <c r="AS134" s="36"/>
      <c r="AT134" s="36"/>
      <c r="AU134" s="36"/>
      <c r="AV134" s="36"/>
      <c r="AW134" s="36"/>
    </row>
    <row r="135" spans="42:49">
      <c r="AP135" s="36"/>
      <c r="AQ135" s="36"/>
      <c r="AR135" s="36"/>
      <c r="AS135" s="36"/>
      <c r="AT135" s="36"/>
      <c r="AU135" s="36"/>
      <c r="AV135" s="36"/>
      <c r="AW135" s="36"/>
    </row>
    <row r="136" spans="42:49">
      <c r="AP136" s="36"/>
      <c r="AQ136" s="36"/>
      <c r="AR136" s="36"/>
      <c r="AS136" s="36"/>
      <c r="AT136" s="36"/>
      <c r="AU136" s="36"/>
      <c r="AV136" s="36"/>
      <c r="AW136" s="36"/>
    </row>
    <row r="137" spans="42:49">
      <c r="AP137" s="36"/>
      <c r="AQ137" s="36"/>
      <c r="AR137" s="36"/>
      <c r="AS137" s="36"/>
      <c r="AT137" s="36"/>
      <c r="AU137" s="36"/>
      <c r="AV137" s="36"/>
      <c r="AW137" s="36"/>
    </row>
    <row r="138" spans="42:49">
      <c r="AP138" s="36"/>
      <c r="AQ138" s="36"/>
      <c r="AR138" s="36"/>
      <c r="AS138" s="36"/>
      <c r="AT138" s="36"/>
      <c r="AU138" s="36"/>
      <c r="AV138" s="36"/>
      <c r="AW138" s="36"/>
    </row>
    <row r="139" spans="42:49">
      <c r="AP139" s="36"/>
      <c r="AQ139" s="36"/>
      <c r="AR139" s="36"/>
      <c r="AS139" s="36"/>
      <c r="AT139" s="36"/>
      <c r="AU139" s="36"/>
      <c r="AV139" s="36"/>
      <c r="AW139" s="36"/>
    </row>
    <row r="140" spans="42:49">
      <c r="AP140" s="36"/>
      <c r="AQ140" s="36"/>
      <c r="AR140" s="36"/>
      <c r="AS140" s="36"/>
      <c r="AT140" s="36"/>
      <c r="AU140" s="36"/>
      <c r="AV140" s="36"/>
      <c r="AW140" s="36"/>
    </row>
    <row r="141" spans="42:49">
      <c r="AP141" s="36"/>
      <c r="AQ141" s="36"/>
      <c r="AR141" s="36"/>
      <c r="AS141" s="36"/>
      <c r="AT141" s="36"/>
      <c r="AU141" s="36"/>
      <c r="AV141" s="36"/>
      <c r="AW141" s="36"/>
    </row>
    <row r="142" spans="42:49">
      <c r="AP142" s="36"/>
      <c r="AQ142" s="36"/>
      <c r="AR142" s="36"/>
      <c r="AS142" s="36"/>
      <c r="AT142" s="36"/>
      <c r="AU142" s="36"/>
      <c r="AV142" s="36"/>
      <c r="AW142" s="36"/>
    </row>
    <row r="143" spans="42:49">
      <c r="AP143" s="36"/>
      <c r="AQ143" s="36"/>
      <c r="AR143" s="36"/>
      <c r="AS143" s="36"/>
      <c r="AT143" s="36"/>
      <c r="AU143" s="36"/>
      <c r="AV143" s="36"/>
      <c r="AW143" s="36"/>
    </row>
    <row r="144" spans="42:49">
      <c r="AP144" s="36"/>
      <c r="AQ144" s="36"/>
      <c r="AR144" s="36"/>
      <c r="AS144" s="36"/>
      <c r="AT144" s="36"/>
      <c r="AU144" s="36"/>
      <c r="AV144" s="36"/>
      <c r="AW144" s="36"/>
    </row>
    <row r="145" spans="42:49">
      <c r="AP145" s="36"/>
      <c r="AQ145" s="36"/>
      <c r="AR145" s="36"/>
      <c r="AS145" s="36"/>
      <c r="AT145" s="36"/>
      <c r="AU145" s="36"/>
      <c r="AV145" s="36"/>
      <c r="AW145" s="36"/>
    </row>
    <row r="146" spans="42:49">
      <c r="AP146" s="36"/>
      <c r="AQ146" s="36"/>
      <c r="AR146" s="36"/>
      <c r="AS146" s="36"/>
      <c r="AT146" s="36"/>
      <c r="AU146" s="36"/>
      <c r="AV146" s="36"/>
      <c r="AW146" s="36"/>
    </row>
    <row r="147" spans="42:49">
      <c r="AP147" s="36"/>
      <c r="AQ147" s="36"/>
      <c r="AR147" s="36"/>
      <c r="AS147" s="36"/>
      <c r="AT147" s="36"/>
      <c r="AU147" s="36"/>
      <c r="AV147" s="36"/>
      <c r="AW147" s="36"/>
    </row>
    <row r="148" spans="42:49">
      <c r="AP148" s="36"/>
      <c r="AQ148" s="36"/>
      <c r="AR148" s="36"/>
      <c r="AS148" s="36"/>
      <c r="AT148" s="36"/>
      <c r="AU148" s="36"/>
      <c r="AV148" s="36"/>
      <c r="AW148" s="36"/>
    </row>
    <row r="149" spans="42:49">
      <c r="AP149" s="36"/>
      <c r="AQ149" s="36"/>
      <c r="AR149" s="36"/>
      <c r="AS149" s="36"/>
      <c r="AT149" s="36"/>
      <c r="AU149" s="36"/>
      <c r="AV149" s="36"/>
      <c r="AW149" s="36"/>
    </row>
    <row r="150" spans="42:49">
      <c r="AP150" s="36"/>
      <c r="AQ150" s="36"/>
      <c r="AR150" s="36"/>
      <c r="AS150" s="36"/>
      <c r="AT150" s="36"/>
      <c r="AU150" s="36"/>
      <c r="AV150" s="36"/>
      <c r="AW150" s="36"/>
    </row>
    <row r="151" spans="42:49">
      <c r="AP151" s="36"/>
      <c r="AQ151" s="36"/>
      <c r="AR151" s="36"/>
      <c r="AS151" s="36"/>
      <c r="AT151" s="36"/>
      <c r="AU151" s="36"/>
      <c r="AV151" s="36"/>
      <c r="AW151" s="36"/>
    </row>
    <row r="152" spans="42:49">
      <c r="AP152" s="36"/>
      <c r="AQ152" s="36"/>
      <c r="AR152" s="36"/>
      <c r="AS152" s="36"/>
      <c r="AT152" s="36"/>
      <c r="AU152" s="36"/>
      <c r="AV152" s="36"/>
      <c r="AW152" s="36"/>
    </row>
    <row r="153" spans="42:49">
      <c r="AP153" s="36"/>
      <c r="AQ153" s="36"/>
      <c r="AR153" s="36"/>
      <c r="AS153" s="36"/>
      <c r="AT153" s="36"/>
      <c r="AU153" s="36"/>
      <c r="AV153" s="36"/>
      <c r="AW153" s="36"/>
    </row>
    <row r="154" spans="42:49">
      <c r="AP154" s="36"/>
      <c r="AQ154" s="36"/>
      <c r="AR154" s="36"/>
      <c r="AS154" s="36"/>
      <c r="AT154" s="36"/>
      <c r="AU154" s="36"/>
      <c r="AV154" s="36"/>
      <c r="AW154" s="36"/>
    </row>
    <row r="155" spans="42:49">
      <c r="AP155" s="36"/>
      <c r="AQ155" s="36"/>
      <c r="AR155" s="36"/>
      <c r="AS155" s="36"/>
      <c r="AT155" s="36"/>
      <c r="AU155" s="36"/>
      <c r="AV155" s="36"/>
      <c r="AW155" s="36"/>
    </row>
    <row r="156" spans="42:49">
      <c r="AP156" s="36"/>
      <c r="AQ156" s="36"/>
      <c r="AR156" s="36"/>
      <c r="AS156" s="36"/>
      <c r="AT156" s="36"/>
      <c r="AU156" s="36"/>
      <c r="AV156" s="36"/>
      <c r="AW156" s="36"/>
    </row>
    <row r="157" spans="42:49">
      <c r="AP157" s="36"/>
      <c r="AQ157" s="36"/>
      <c r="AR157" s="36"/>
      <c r="AS157" s="36"/>
      <c r="AT157" s="36"/>
      <c r="AU157" s="36"/>
      <c r="AV157" s="36"/>
      <c r="AW157" s="36"/>
    </row>
    <row r="158" spans="42:49">
      <c r="AP158" s="36"/>
      <c r="AQ158" s="36"/>
      <c r="AR158" s="36"/>
      <c r="AS158" s="36"/>
      <c r="AT158" s="36"/>
      <c r="AU158" s="36"/>
      <c r="AV158" s="36"/>
      <c r="AW158" s="36"/>
    </row>
    <row r="159" spans="42:49">
      <c r="AP159" s="36"/>
      <c r="AQ159" s="36"/>
      <c r="AR159" s="36"/>
      <c r="AS159" s="36"/>
      <c r="AT159" s="36"/>
      <c r="AU159" s="36"/>
      <c r="AV159" s="36"/>
      <c r="AW159" s="36"/>
    </row>
    <row r="160" spans="42:49">
      <c r="AP160" s="36"/>
      <c r="AQ160" s="36"/>
      <c r="AR160" s="36"/>
      <c r="AS160" s="36"/>
      <c r="AT160" s="36"/>
      <c r="AU160" s="36"/>
      <c r="AV160" s="36"/>
      <c r="AW160" s="36"/>
    </row>
    <row r="161" spans="42:49">
      <c r="AP161" s="36"/>
      <c r="AQ161" s="36"/>
      <c r="AR161" s="36"/>
      <c r="AS161" s="36"/>
      <c r="AT161" s="36"/>
      <c r="AU161" s="36"/>
      <c r="AV161" s="36"/>
      <c r="AW161" s="36"/>
    </row>
    <row r="162" spans="42:49">
      <c r="AP162" s="36"/>
      <c r="AQ162" s="36"/>
      <c r="AR162" s="36"/>
      <c r="AS162" s="36"/>
      <c r="AT162" s="36"/>
      <c r="AU162" s="36"/>
      <c r="AV162" s="36"/>
      <c r="AW162" s="36"/>
    </row>
    <row r="163" spans="42:49">
      <c r="AP163" s="36"/>
      <c r="AQ163" s="36"/>
      <c r="AR163" s="36"/>
      <c r="AS163" s="36"/>
      <c r="AT163" s="36"/>
      <c r="AU163" s="36"/>
      <c r="AV163" s="36"/>
      <c r="AW163" s="36"/>
    </row>
    <row r="164" spans="42:49">
      <c r="AP164" s="36"/>
      <c r="AQ164" s="36"/>
      <c r="AR164" s="36"/>
      <c r="AS164" s="36"/>
      <c r="AT164" s="36"/>
      <c r="AU164" s="36"/>
      <c r="AV164" s="36"/>
      <c r="AW164" s="36"/>
    </row>
    <row r="165" spans="42:49">
      <c r="AP165" s="36"/>
      <c r="AQ165" s="36"/>
      <c r="AR165" s="36"/>
      <c r="AS165" s="36"/>
      <c r="AT165" s="36"/>
      <c r="AU165" s="36"/>
      <c r="AV165" s="36"/>
      <c r="AW165" s="36"/>
    </row>
    <row r="166" spans="42:49">
      <c r="AP166" s="36"/>
      <c r="AQ166" s="36"/>
      <c r="AR166" s="36"/>
      <c r="AS166" s="36"/>
      <c r="AT166" s="36"/>
      <c r="AU166" s="36"/>
      <c r="AV166" s="36"/>
      <c r="AW166" s="36"/>
    </row>
    <row r="167" spans="42:49">
      <c r="AP167" s="36"/>
      <c r="AQ167" s="36"/>
      <c r="AR167" s="36"/>
      <c r="AS167" s="36"/>
      <c r="AT167" s="36"/>
      <c r="AU167" s="36"/>
      <c r="AV167" s="36"/>
      <c r="AW167" s="36"/>
    </row>
    <row r="168" spans="42:49">
      <c r="AP168" s="36"/>
      <c r="AQ168" s="36"/>
      <c r="AR168" s="36"/>
      <c r="AS168" s="36"/>
      <c r="AT168" s="36"/>
      <c r="AU168" s="36"/>
      <c r="AV168" s="36"/>
      <c r="AW168" s="36"/>
    </row>
    <row r="169" spans="42:49">
      <c r="AP169" s="36"/>
      <c r="AQ169" s="36"/>
      <c r="AR169" s="36"/>
      <c r="AS169" s="36"/>
      <c r="AT169" s="36"/>
      <c r="AU169" s="36"/>
      <c r="AV169" s="36"/>
      <c r="AW169" s="36"/>
    </row>
    <row r="170" spans="42:49">
      <c r="AP170" s="36"/>
      <c r="AQ170" s="36"/>
      <c r="AR170" s="36"/>
      <c r="AS170" s="36"/>
      <c r="AT170" s="36"/>
      <c r="AU170" s="36"/>
      <c r="AV170" s="36"/>
      <c r="AW170" s="36"/>
    </row>
    <row r="171" spans="42:49">
      <c r="AP171" s="36"/>
      <c r="AQ171" s="36"/>
      <c r="AR171" s="36"/>
      <c r="AS171" s="36"/>
      <c r="AT171" s="36"/>
      <c r="AU171" s="36"/>
      <c r="AV171" s="36"/>
      <c r="AW171" s="36"/>
    </row>
    <row r="172" spans="42:49">
      <c r="AP172" s="36"/>
      <c r="AQ172" s="36"/>
      <c r="AR172" s="36"/>
      <c r="AS172" s="36"/>
      <c r="AT172" s="36"/>
      <c r="AU172" s="36"/>
      <c r="AV172" s="36"/>
      <c r="AW172" s="36"/>
    </row>
    <row r="173" spans="42:49">
      <c r="AP173" s="36"/>
      <c r="AQ173" s="36"/>
      <c r="AR173" s="36"/>
      <c r="AS173" s="36"/>
      <c r="AT173" s="36"/>
      <c r="AU173" s="36"/>
      <c r="AV173" s="36"/>
      <c r="AW173" s="36"/>
    </row>
    <row r="174" spans="42:49">
      <c r="AP174" s="36"/>
      <c r="AQ174" s="36"/>
      <c r="AR174" s="36"/>
      <c r="AS174" s="36"/>
      <c r="AT174" s="36"/>
      <c r="AU174" s="36"/>
      <c r="AV174" s="36"/>
      <c r="AW174" s="36"/>
    </row>
    <row r="175" spans="42:49">
      <c r="AP175" s="36"/>
      <c r="AQ175" s="36"/>
      <c r="AR175" s="36"/>
      <c r="AS175" s="36"/>
      <c r="AT175" s="36"/>
      <c r="AU175" s="36"/>
      <c r="AV175" s="36"/>
      <c r="AW175" s="36"/>
    </row>
    <row r="176" spans="42:49">
      <c r="AP176" s="36"/>
      <c r="AQ176" s="36"/>
      <c r="AR176" s="36"/>
      <c r="AS176" s="36"/>
      <c r="AT176" s="36"/>
      <c r="AU176" s="36"/>
      <c r="AV176" s="36"/>
      <c r="AW176" s="36"/>
    </row>
    <row r="177" spans="42:49">
      <c r="AP177" s="36"/>
      <c r="AQ177" s="36"/>
      <c r="AR177" s="36"/>
      <c r="AS177" s="36"/>
      <c r="AT177" s="36"/>
      <c r="AU177" s="36"/>
      <c r="AV177" s="36"/>
      <c r="AW177" s="36"/>
    </row>
    <row r="178" spans="42:49">
      <c r="AP178" s="36"/>
      <c r="AQ178" s="36"/>
      <c r="AR178" s="36"/>
      <c r="AS178" s="36"/>
      <c r="AT178" s="36"/>
      <c r="AU178" s="36"/>
      <c r="AV178" s="36"/>
      <c r="AW178" s="36"/>
    </row>
    <row r="179" spans="42:49">
      <c r="AP179" s="36"/>
      <c r="AQ179" s="36"/>
      <c r="AR179" s="36"/>
      <c r="AS179" s="36"/>
      <c r="AT179" s="36"/>
      <c r="AU179" s="36"/>
      <c r="AV179" s="36"/>
      <c r="AW179" s="36"/>
    </row>
    <row r="180" spans="42:49">
      <c r="AP180" s="36"/>
      <c r="AQ180" s="36"/>
      <c r="AR180" s="36"/>
      <c r="AS180" s="36"/>
      <c r="AT180" s="36"/>
      <c r="AU180" s="36"/>
      <c r="AV180" s="36"/>
      <c r="AW180" s="36"/>
    </row>
    <row r="181" spans="42:49">
      <c r="AP181" s="36"/>
      <c r="AQ181" s="36"/>
      <c r="AR181" s="36"/>
      <c r="AS181" s="36"/>
      <c r="AT181" s="36"/>
      <c r="AU181" s="36"/>
      <c r="AV181" s="36"/>
      <c r="AW181" s="36"/>
    </row>
    <row r="182" spans="42:49">
      <c r="AP182" s="36"/>
      <c r="AQ182" s="36"/>
      <c r="AR182" s="36"/>
      <c r="AS182" s="36"/>
      <c r="AT182" s="36"/>
      <c r="AU182" s="36"/>
      <c r="AV182" s="36"/>
      <c r="AW182" s="36"/>
    </row>
    <row r="183" spans="42:49">
      <c r="AP183" s="36"/>
      <c r="AQ183" s="36"/>
      <c r="AR183" s="36"/>
      <c r="AS183" s="36"/>
      <c r="AT183" s="36"/>
      <c r="AU183" s="36"/>
      <c r="AV183" s="36"/>
      <c r="AW183" s="36"/>
    </row>
    <row r="184" spans="42:49">
      <c r="AP184" s="36"/>
      <c r="AQ184" s="36"/>
      <c r="AR184" s="36"/>
      <c r="AS184" s="36"/>
      <c r="AT184" s="36"/>
      <c r="AU184" s="36"/>
      <c r="AV184" s="36"/>
      <c r="AW184" s="36"/>
    </row>
    <row r="185" spans="42:49">
      <c r="AP185" s="36"/>
      <c r="AQ185" s="36"/>
      <c r="AR185" s="36"/>
      <c r="AS185" s="36"/>
      <c r="AT185" s="36"/>
      <c r="AU185" s="36"/>
      <c r="AV185" s="36"/>
      <c r="AW185" s="36"/>
    </row>
    <row r="186" spans="42:49">
      <c r="AP186" s="36"/>
      <c r="AQ186" s="36"/>
      <c r="AR186" s="36"/>
      <c r="AS186" s="36"/>
      <c r="AT186" s="36"/>
      <c r="AU186" s="36"/>
      <c r="AV186" s="36"/>
      <c r="AW186" s="36"/>
    </row>
    <row r="187" spans="42:49">
      <c r="AP187" s="36"/>
      <c r="AQ187" s="36"/>
      <c r="AR187" s="36"/>
      <c r="AS187" s="36"/>
      <c r="AT187" s="36"/>
      <c r="AU187" s="36"/>
      <c r="AV187" s="36"/>
      <c r="AW187" s="36"/>
    </row>
    <row r="188" spans="42:49">
      <c r="AP188" s="36"/>
      <c r="AQ188" s="36"/>
      <c r="AR188" s="36"/>
      <c r="AS188" s="36"/>
      <c r="AT188" s="36"/>
      <c r="AU188" s="36"/>
      <c r="AV188" s="36"/>
      <c r="AW188" s="36"/>
    </row>
    <row r="189" spans="42:49">
      <c r="AP189" s="36"/>
      <c r="AQ189" s="36"/>
      <c r="AR189" s="36"/>
      <c r="AS189" s="36"/>
      <c r="AT189" s="36"/>
      <c r="AU189" s="36"/>
      <c r="AV189" s="36"/>
      <c r="AW189" s="36"/>
    </row>
    <row r="190" spans="42:49">
      <c r="AP190" s="36"/>
      <c r="AQ190" s="36"/>
      <c r="AR190" s="36"/>
      <c r="AS190" s="36"/>
      <c r="AT190" s="36"/>
      <c r="AU190" s="36"/>
      <c r="AV190" s="36"/>
      <c r="AW190" s="36"/>
    </row>
    <row r="191" spans="42:49">
      <c r="AP191" s="36"/>
      <c r="AQ191" s="36"/>
      <c r="AR191" s="36"/>
      <c r="AS191" s="36"/>
      <c r="AT191" s="36"/>
      <c r="AU191" s="36"/>
      <c r="AV191" s="36"/>
      <c r="AW191" s="36"/>
    </row>
    <row r="192" spans="42:49">
      <c r="AP192" s="36"/>
      <c r="AQ192" s="36"/>
      <c r="AR192" s="36"/>
      <c r="AS192" s="36"/>
      <c r="AT192" s="36"/>
      <c r="AU192" s="36"/>
      <c r="AV192" s="36"/>
      <c r="AW192" s="36"/>
    </row>
    <row r="193" spans="42:49">
      <c r="AP193" s="36"/>
      <c r="AQ193" s="36"/>
      <c r="AR193" s="36"/>
      <c r="AS193" s="36"/>
      <c r="AT193" s="36"/>
      <c r="AU193" s="36"/>
      <c r="AV193" s="36"/>
      <c r="AW193" s="36"/>
    </row>
    <row r="194" spans="42:49">
      <c r="AP194" s="36"/>
      <c r="AQ194" s="36"/>
      <c r="AR194" s="36"/>
      <c r="AS194" s="36"/>
      <c r="AT194" s="36"/>
      <c r="AU194" s="36"/>
      <c r="AV194" s="36"/>
      <c r="AW194" s="36"/>
    </row>
    <row r="195" spans="42:49">
      <c r="AP195" s="36"/>
      <c r="AQ195" s="36"/>
      <c r="AR195" s="36"/>
      <c r="AS195" s="36"/>
      <c r="AT195" s="36"/>
      <c r="AU195" s="36"/>
      <c r="AV195" s="36"/>
      <c r="AW195" s="36"/>
    </row>
    <row r="196" spans="42:49">
      <c r="AP196" s="36"/>
      <c r="AQ196" s="36"/>
      <c r="AR196" s="36"/>
      <c r="AS196" s="36"/>
      <c r="AT196" s="36"/>
      <c r="AU196" s="36"/>
      <c r="AV196" s="36"/>
      <c r="AW196" s="36"/>
    </row>
    <row r="197" spans="42:49">
      <c r="AP197" s="36"/>
      <c r="AQ197" s="36"/>
      <c r="AR197" s="36"/>
      <c r="AS197" s="36"/>
      <c r="AT197" s="36"/>
      <c r="AU197" s="36"/>
      <c r="AV197" s="36"/>
      <c r="AW197" s="36"/>
    </row>
    <row r="198" spans="42:49">
      <c r="AP198" s="36"/>
      <c r="AQ198" s="36"/>
      <c r="AR198" s="36"/>
      <c r="AS198" s="36"/>
      <c r="AT198" s="36"/>
      <c r="AU198" s="36"/>
      <c r="AV198" s="36"/>
      <c r="AW198" s="36"/>
    </row>
    <row r="199" spans="42:49">
      <c r="AP199" s="36"/>
      <c r="AQ199" s="36"/>
      <c r="AR199" s="36"/>
      <c r="AS199" s="36"/>
      <c r="AT199" s="36"/>
      <c r="AU199" s="36"/>
      <c r="AV199" s="36"/>
      <c r="AW199" s="36"/>
    </row>
    <row r="200" spans="42:49">
      <c r="AP200" s="36"/>
      <c r="AQ200" s="36"/>
      <c r="AR200" s="36"/>
      <c r="AS200" s="36"/>
      <c r="AT200" s="36"/>
      <c r="AU200" s="36"/>
      <c r="AV200" s="36"/>
      <c r="AW200" s="36"/>
    </row>
    <row r="201" spans="42:49">
      <c r="AP201" s="36"/>
      <c r="AQ201" s="36"/>
      <c r="AR201" s="36"/>
      <c r="AS201" s="36"/>
      <c r="AT201" s="36"/>
      <c r="AU201" s="36"/>
      <c r="AV201" s="36"/>
      <c r="AW201" s="36"/>
    </row>
    <row r="202" spans="42:49">
      <c r="AP202" s="36"/>
      <c r="AQ202" s="36"/>
      <c r="AR202" s="36"/>
      <c r="AS202" s="36"/>
      <c r="AT202" s="36"/>
      <c r="AU202" s="36"/>
      <c r="AV202" s="36"/>
      <c r="AW202" s="36"/>
    </row>
    <row r="203" spans="42:49">
      <c r="AP203" s="36"/>
      <c r="AQ203" s="36"/>
      <c r="AR203" s="36"/>
      <c r="AS203" s="36"/>
      <c r="AT203" s="36"/>
      <c r="AU203" s="36"/>
      <c r="AV203" s="36"/>
      <c r="AW203" s="36"/>
    </row>
    <row r="204" spans="42:49">
      <c r="AP204" s="36"/>
      <c r="AQ204" s="36"/>
      <c r="AR204" s="36"/>
      <c r="AS204" s="36"/>
      <c r="AT204" s="36"/>
      <c r="AU204" s="36"/>
      <c r="AV204" s="36"/>
      <c r="AW204" s="36"/>
    </row>
    <row r="205" spans="42:49">
      <c r="AP205" s="36"/>
      <c r="AQ205" s="36"/>
      <c r="AR205" s="36"/>
      <c r="AS205" s="36"/>
      <c r="AT205" s="36"/>
      <c r="AU205" s="36"/>
      <c r="AV205" s="36"/>
      <c r="AW205" s="36"/>
    </row>
    <row r="206" spans="42:49">
      <c r="AP206" s="36"/>
      <c r="AQ206" s="36"/>
      <c r="AR206" s="36"/>
      <c r="AS206" s="36"/>
      <c r="AT206" s="36"/>
      <c r="AU206" s="36"/>
      <c r="AV206" s="36"/>
      <c r="AW206" s="36"/>
    </row>
    <row r="207" spans="42:49">
      <c r="AP207" s="36"/>
      <c r="AQ207" s="36"/>
      <c r="AR207" s="36"/>
      <c r="AS207" s="36"/>
      <c r="AT207" s="36"/>
      <c r="AU207" s="36"/>
      <c r="AV207" s="36"/>
      <c r="AW207" s="36"/>
    </row>
    <row r="208" spans="42:49">
      <c r="AP208" s="36"/>
      <c r="AQ208" s="36"/>
      <c r="AR208" s="36"/>
      <c r="AS208" s="36"/>
      <c r="AT208" s="36"/>
      <c r="AU208" s="36"/>
      <c r="AV208" s="36"/>
      <c r="AW208" s="36"/>
    </row>
    <row r="209" spans="42:49">
      <c r="AP209" s="36"/>
      <c r="AQ209" s="36"/>
      <c r="AR209" s="36"/>
      <c r="AS209" s="36"/>
      <c r="AT209" s="36"/>
      <c r="AU209" s="36"/>
      <c r="AV209" s="36"/>
      <c r="AW209" s="36"/>
    </row>
    <row r="210" spans="42:49">
      <c r="AP210" s="36"/>
      <c r="AQ210" s="36"/>
      <c r="AR210" s="36"/>
      <c r="AS210" s="36"/>
      <c r="AT210" s="36"/>
      <c r="AU210" s="36"/>
      <c r="AV210" s="36"/>
      <c r="AW210" s="36"/>
    </row>
    <row r="211" spans="42:49">
      <c r="AP211" s="36"/>
      <c r="AQ211" s="36"/>
      <c r="AR211" s="36"/>
      <c r="AS211" s="36"/>
      <c r="AT211" s="36"/>
      <c r="AU211" s="36"/>
      <c r="AV211" s="36"/>
      <c r="AW211" s="36"/>
    </row>
    <row r="212" spans="42:49">
      <c r="AP212" s="36"/>
      <c r="AQ212" s="36"/>
      <c r="AR212" s="36"/>
      <c r="AS212" s="36"/>
      <c r="AT212" s="36"/>
      <c r="AU212" s="36"/>
      <c r="AV212" s="36"/>
      <c r="AW212" s="36"/>
    </row>
    <row r="213" spans="42:49">
      <c r="AP213" s="36"/>
      <c r="AQ213" s="36"/>
      <c r="AR213" s="36"/>
      <c r="AS213" s="36"/>
      <c r="AT213" s="36"/>
      <c r="AU213" s="36"/>
      <c r="AV213" s="36"/>
      <c r="AW213" s="36"/>
    </row>
    <row r="214" spans="42:49">
      <c r="AP214" s="36"/>
      <c r="AQ214" s="36"/>
      <c r="AR214" s="36"/>
      <c r="AS214" s="36"/>
      <c r="AT214" s="36"/>
      <c r="AU214" s="36"/>
      <c r="AV214" s="36"/>
      <c r="AW214" s="36"/>
    </row>
    <row r="215" spans="42:49">
      <c r="AP215" s="36"/>
      <c r="AQ215" s="36"/>
      <c r="AR215" s="36"/>
      <c r="AS215" s="36"/>
      <c r="AT215" s="36"/>
      <c r="AU215" s="36"/>
      <c r="AV215" s="36"/>
      <c r="AW215" s="36"/>
    </row>
    <row r="216" spans="42:49">
      <c r="AP216" s="36"/>
      <c r="AQ216" s="36"/>
      <c r="AR216" s="36"/>
      <c r="AS216" s="36"/>
      <c r="AT216" s="36"/>
      <c r="AU216" s="36"/>
      <c r="AV216" s="36"/>
      <c r="AW216" s="36"/>
    </row>
    <row r="217" spans="42:49">
      <c r="AP217" s="36"/>
      <c r="AQ217" s="36"/>
      <c r="AR217" s="36"/>
      <c r="AS217" s="36"/>
      <c r="AT217" s="36"/>
      <c r="AU217" s="36"/>
      <c r="AV217" s="36"/>
      <c r="AW217" s="36"/>
    </row>
    <row r="218" spans="42:49">
      <c r="AP218" s="36"/>
      <c r="AQ218" s="36"/>
      <c r="AR218" s="36"/>
      <c r="AS218" s="36"/>
      <c r="AT218" s="36"/>
      <c r="AU218" s="36"/>
      <c r="AV218" s="36"/>
      <c r="AW218" s="36"/>
    </row>
    <row r="219" spans="42:49">
      <c r="AP219" s="36"/>
      <c r="AQ219" s="36"/>
      <c r="AR219" s="36"/>
      <c r="AS219" s="36"/>
      <c r="AT219" s="36"/>
      <c r="AU219" s="36"/>
      <c r="AV219" s="36"/>
      <c r="AW219" s="36"/>
    </row>
    <row r="220" spans="42:49">
      <c r="AP220" s="36"/>
      <c r="AQ220" s="36"/>
      <c r="AR220" s="36"/>
      <c r="AS220" s="36"/>
      <c r="AT220" s="36"/>
      <c r="AU220" s="36"/>
      <c r="AV220" s="36"/>
      <c r="AW220" s="36"/>
    </row>
    <row r="221" spans="42:49">
      <c r="AP221" s="36"/>
      <c r="AQ221" s="36"/>
      <c r="AR221" s="36"/>
      <c r="AS221" s="36"/>
      <c r="AT221" s="36"/>
      <c r="AU221" s="36"/>
      <c r="AV221" s="36"/>
      <c r="AW221" s="36"/>
    </row>
    <row r="222" spans="42:49">
      <c r="AP222" s="36"/>
      <c r="AQ222" s="36"/>
      <c r="AR222" s="36"/>
      <c r="AS222" s="36"/>
      <c r="AT222" s="36"/>
      <c r="AU222" s="36"/>
      <c r="AV222" s="36"/>
      <c r="AW222" s="36"/>
    </row>
    <row r="223" spans="42:49">
      <c r="AP223" s="36"/>
      <c r="AQ223" s="36"/>
      <c r="AR223" s="36"/>
      <c r="AS223" s="36"/>
      <c r="AT223" s="36"/>
      <c r="AU223" s="36"/>
      <c r="AV223" s="36"/>
      <c r="AW223" s="36"/>
    </row>
    <row r="224" spans="42:49">
      <c r="AP224" s="36"/>
      <c r="AQ224" s="36"/>
      <c r="AR224" s="36"/>
      <c r="AS224" s="36"/>
      <c r="AT224" s="36"/>
      <c r="AU224" s="36"/>
      <c r="AV224" s="36"/>
      <c r="AW224" s="36"/>
    </row>
    <row r="225" spans="42:49">
      <c r="AP225" s="36"/>
      <c r="AQ225" s="36"/>
      <c r="AR225" s="36"/>
      <c r="AS225" s="36"/>
      <c r="AT225" s="36"/>
      <c r="AU225" s="36"/>
      <c r="AV225" s="36"/>
      <c r="AW225" s="36"/>
    </row>
    <row r="226" spans="42:49">
      <c r="AP226" s="36"/>
      <c r="AQ226" s="36"/>
      <c r="AR226" s="36"/>
      <c r="AS226" s="36"/>
      <c r="AT226" s="36"/>
      <c r="AU226" s="36"/>
      <c r="AV226" s="36"/>
      <c r="AW226" s="36"/>
    </row>
    <row r="227" spans="42:49">
      <c r="AP227" s="36"/>
      <c r="AQ227" s="36"/>
      <c r="AR227" s="36"/>
      <c r="AS227" s="36"/>
      <c r="AT227" s="36"/>
      <c r="AU227" s="36"/>
      <c r="AV227" s="36"/>
      <c r="AW227" s="36"/>
    </row>
    <row r="228" spans="42:49">
      <c r="AP228" s="36"/>
      <c r="AQ228" s="36"/>
      <c r="AR228" s="36"/>
      <c r="AS228" s="36"/>
      <c r="AT228" s="36"/>
      <c r="AU228" s="36"/>
      <c r="AV228" s="36"/>
      <c r="AW228" s="36"/>
    </row>
    <row r="229" spans="42:49">
      <c r="AP229" s="36"/>
      <c r="AQ229" s="36"/>
      <c r="AR229" s="36"/>
      <c r="AS229" s="36"/>
      <c r="AT229" s="36"/>
      <c r="AU229" s="36"/>
      <c r="AV229" s="36"/>
      <c r="AW229" s="36"/>
    </row>
    <row r="230" spans="42:49">
      <c r="AP230" s="36"/>
      <c r="AQ230" s="36"/>
      <c r="AR230" s="36"/>
      <c r="AS230" s="36"/>
      <c r="AT230" s="36"/>
      <c r="AU230" s="36"/>
      <c r="AV230" s="36"/>
      <c r="AW230" s="36"/>
    </row>
    <row r="231" spans="42:49">
      <c r="AP231" s="36"/>
      <c r="AQ231" s="36"/>
      <c r="AR231" s="36"/>
      <c r="AS231" s="36"/>
      <c r="AT231" s="36"/>
      <c r="AU231" s="36"/>
      <c r="AV231" s="36"/>
      <c r="AW231" s="36"/>
    </row>
    <row r="232" spans="42:49">
      <c r="AP232" s="36"/>
      <c r="AQ232" s="36"/>
      <c r="AR232" s="36"/>
      <c r="AS232" s="36"/>
      <c r="AT232" s="36"/>
      <c r="AU232" s="36"/>
      <c r="AV232" s="36"/>
      <c r="AW232" s="36"/>
    </row>
    <row r="233" spans="42:49">
      <c r="AP233" s="36"/>
      <c r="AQ233" s="36"/>
      <c r="AR233" s="36"/>
      <c r="AS233" s="36"/>
      <c r="AT233" s="36"/>
      <c r="AU233" s="36"/>
      <c r="AV233" s="36"/>
      <c r="AW233" s="36"/>
    </row>
    <row r="234" spans="42:49">
      <c r="AP234" s="36"/>
      <c r="AQ234" s="36"/>
      <c r="AR234" s="36"/>
      <c r="AS234" s="36"/>
      <c r="AT234" s="36"/>
      <c r="AU234" s="36"/>
      <c r="AV234" s="36"/>
      <c r="AW234" s="36"/>
    </row>
    <row r="235" spans="42:49">
      <c r="AP235" s="36"/>
      <c r="AQ235" s="36"/>
      <c r="AR235" s="36"/>
      <c r="AS235" s="36"/>
      <c r="AT235" s="36"/>
      <c r="AU235" s="36"/>
      <c r="AV235" s="36"/>
      <c r="AW235" s="36"/>
    </row>
    <row r="236" spans="42:49">
      <c r="AP236" s="36"/>
      <c r="AQ236" s="36"/>
      <c r="AR236" s="36"/>
      <c r="AS236" s="36"/>
      <c r="AT236" s="36"/>
      <c r="AU236" s="36"/>
      <c r="AV236" s="36"/>
      <c r="AW236" s="36"/>
    </row>
    <row r="237" spans="42:49">
      <c r="AP237" s="36"/>
      <c r="AQ237" s="36"/>
      <c r="AR237" s="36"/>
      <c r="AS237" s="36"/>
      <c r="AT237" s="36"/>
      <c r="AU237" s="36"/>
      <c r="AV237" s="36"/>
      <c r="AW237" s="36"/>
    </row>
    <row r="238" spans="42:49">
      <c r="AP238" s="36"/>
      <c r="AQ238" s="36"/>
      <c r="AR238" s="36"/>
      <c r="AS238" s="36"/>
      <c r="AT238" s="36"/>
      <c r="AU238" s="36"/>
      <c r="AV238" s="36"/>
      <c r="AW238" s="36"/>
    </row>
    <row r="239" spans="42:49">
      <c r="AP239" s="36"/>
      <c r="AQ239" s="36"/>
      <c r="AR239" s="36"/>
      <c r="AS239" s="36"/>
      <c r="AT239" s="36"/>
      <c r="AU239" s="36"/>
      <c r="AV239" s="36"/>
      <c r="AW239" s="36"/>
    </row>
    <row r="240" spans="42:49">
      <c r="AP240" s="36"/>
      <c r="AQ240" s="36"/>
      <c r="AR240" s="36"/>
      <c r="AS240" s="36"/>
      <c r="AT240" s="36"/>
      <c r="AU240" s="36"/>
      <c r="AV240" s="36"/>
      <c r="AW240" s="36"/>
    </row>
    <row r="241" spans="42:49">
      <c r="AP241" s="36"/>
      <c r="AQ241" s="36"/>
      <c r="AR241" s="36"/>
      <c r="AS241" s="36"/>
      <c r="AT241" s="36"/>
      <c r="AU241" s="36"/>
      <c r="AV241" s="36"/>
      <c r="AW241" s="36"/>
    </row>
    <row r="242" spans="42:49">
      <c r="AP242" s="36"/>
      <c r="AQ242" s="36"/>
      <c r="AR242" s="36"/>
      <c r="AS242" s="36"/>
      <c r="AT242" s="36"/>
      <c r="AU242" s="36"/>
      <c r="AV242" s="36"/>
      <c r="AW242" s="36"/>
    </row>
    <row r="243" spans="42:49">
      <c r="AP243" s="36"/>
      <c r="AQ243" s="36"/>
      <c r="AR243" s="36"/>
      <c r="AS243" s="36"/>
      <c r="AT243" s="36"/>
      <c r="AU243" s="36"/>
      <c r="AV243" s="36"/>
      <c r="AW243" s="36"/>
    </row>
    <row r="244" spans="42:49">
      <c r="AP244" s="36"/>
      <c r="AQ244" s="36"/>
      <c r="AR244" s="36"/>
      <c r="AS244" s="36"/>
      <c r="AT244" s="36"/>
      <c r="AU244" s="36"/>
      <c r="AV244" s="36"/>
      <c r="AW244" s="36"/>
    </row>
    <row r="245" spans="42:49">
      <c r="AP245" s="36"/>
      <c r="AQ245" s="36"/>
      <c r="AR245" s="36"/>
      <c r="AS245" s="36"/>
      <c r="AT245" s="36"/>
      <c r="AU245" s="36"/>
      <c r="AV245" s="36"/>
      <c r="AW245" s="36"/>
    </row>
    <row r="246" spans="42:49">
      <c r="AP246" s="36"/>
      <c r="AQ246" s="36"/>
      <c r="AR246" s="36"/>
      <c r="AS246" s="36"/>
      <c r="AT246" s="36"/>
      <c r="AU246" s="36"/>
      <c r="AV246" s="36"/>
      <c r="AW246" s="36"/>
    </row>
    <row r="247" spans="42:49">
      <c r="AP247" s="36"/>
      <c r="AQ247" s="36"/>
      <c r="AR247" s="36"/>
      <c r="AS247" s="36"/>
      <c r="AT247" s="36"/>
      <c r="AU247" s="36"/>
      <c r="AV247" s="36"/>
      <c r="AW247" s="36"/>
    </row>
    <row r="248" spans="42:49">
      <c r="AP248" s="36"/>
      <c r="AQ248" s="36"/>
      <c r="AR248" s="36"/>
      <c r="AS248" s="36"/>
      <c r="AT248" s="36"/>
      <c r="AU248" s="36"/>
      <c r="AV248" s="36"/>
      <c r="AW248" s="36"/>
    </row>
    <row r="249" spans="42:49">
      <c r="AP249" s="36"/>
      <c r="AQ249" s="36"/>
      <c r="AR249" s="36"/>
      <c r="AS249" s="36"/>
      <c r="AT249" s="36"/>
      <c r="AU249" s="36"/>
      <c r="AV249" s="36"/>
      <c r="AW249" s="36"/>
    </row>
    <row r="250" spans="42:49">
      <c r="AP250" s="36"/>
      <c r="AQ250" s="36"/>
      <c r="AR250" s="36"/>
      <c r="AS250" s="36"/>
      <c r="AT250" s="36"/>
      <c r="AU250" s="36"/>
      <c r="AV250" s="36"/>
      <c r="AW250" s="36"/>
    </row>
    <row r="251" spans="42:49">
      <c r="AP251" s="36"/>
      <c r="AQ251" s="36"/>
      <c r="AR251" s="36"/>
      <c r="AS251" s="36"/>
      <c r="AT251" s="36"/>
      <c r="AU251" s="36"/>
      <c r="AV251" s="36"/>
      <c r="AW251" s="36"/>
    </row>
    <row r="252" spans="42:49">
      <c r="AP252" s="36"/>
      <c r="AQ252" s="36"/>
      <c r="AR252" s="36"/>
      <c r="AS252" s="36"/>
      <c r="AT252" s="36"/>
      <c r="AU252" s="36"/>
      <c r="AV252" s="36"/>
      <c r="AW252" s="36"/>
    </row>
    <row r="253" spans="42:49">
      <c r="AP253" s="36"/>
      <c r="AQ253" s="36"/>
      <c r="AR253" s="36"/>
      <c r="AS253" s="36"/>
      <c r="AT253" s="36"/>
      <c r="AU253" s="36"/>
      <c r="AV253" s="36"/>
      <c r="AW253" s="36"/>
    </row>
    <row r="254" spans="42:49">
      <c r="AP254" s="36"/>
      <c r="AQ254" s="36"/>
      <c r="AR254" s="36"/>
      <c r="AS254" s="36"/>
      <c r="AT254" s="36"/>
      <c r="AU254" s="36"/>
      <c r="AV254" s="36"/>
      <c r="AW254" s="36"/>
    </row>
    <row r="255" spans="42:49">
      <c r="AP255" s="36"/>
      <c r="AQ255" s="36"/>
      <c r="AR255" s="36"/>
      <c r="AS255" s="36"/>
      <c r="AT255" s="36"/>
      <c r="AU255" s="36"/>
      <c r="AV255" s="36"/>
      <c r="AW255" s="36"/>
    </row>
    <row r="256" spans="42:49">
      <c r="AP256" s="36"/>
      <c r="AQ256" s="36"/>
      <c r="AR256" s="36"/>
      <c r="AS256" s="36"/>
      <c r="AT256" s="36"/>
      <c r="AU256" s="36"/>
      <c r="AV256" s="36"/>
      <c r="AW256" s="36"/>
    </row>
    <row r="257" spans="42:49">
      <c r="AP257" s="36"/>
      <c r="AQ257" s="36"/>
      <c r="AR257" s="36"/>
      <c r="AS257" s="36"/>
      <c r="AT257" s="36"/>
      <c r="AU257" s="36"/>
      <c r="AV257" s="36"/>
      <c r="AW257" s="36"/>
    </row>
    <row r="258" spans="42:49">
      <c r="AP258" s="36"/>
      <c r="AQ258" s="36"/>
      <c r="AR258" s="36"/>
      <c r="AS258" s="36"/>
      <c r="AT258" s="36"/>
      <c r="AU258" s="36"/>
      <c r="AV258" s="36"/>
      <c r="AW258" s="36"/>
    </row>
    <row r="259" spans="42:49">
      <c r="AP259" s="36"/>
      <c r="AQ259" s="36"/>
      <c r="AR259" s="36"/>
      <c r="AS259" s="36"/>
      <c r="AT259" s="36"/>
      <c r="AU259" s="36"/>
      <c r="AV259" s="36"/>
      <c r="AW259" s="36"/>
    </row>
    <row r="260" spans="42:49">
      <c r="AP260" s="36"/>
      <c r="AQ260" s="36"/>
      <c r="AR260" s="36"/>
      <c r="AS260" s="36"/>
      <c r="AT260" s="36"/>
      <c r="AU260" s="36"/>
      <c r="AV260" s="36"/>
      <c r="AW260" s="36"/>
    </row>
    <row r="261" spans="42:49">
      <c r="AP261" s="36"/>
      <c r="AQ261" s="36"/>
      <c r="AR261" s="36"/>
      <c r="AS261" s="36"/>
      <c r="AT261" s="36"/>
      <c r="AU261" s="36"/>
      <c r="AV261" s="36"/>
      <c r="AW261" s="36"/>
    </row>
    <row r="262" spans="42:49">
      <c r="AP262" s="36"/>
      <c r="AQ262" s="36"/>
      <c r="AR262" s="36"/>
      <c r="AS262" s="36"/>
      <c r="AT262" s="36"/>
      <c r="AU262" s="36"/>
      <c r="AV262" s="36"/>
      <c r="AW262" s="36"/>
    </row>
    <row r="263" spans="42:49">
      <c r="AP263" s="36"/>
      <c r="AQ263" s="36"/>
      <c r="AR263" s="36"/>
      <c r="AS263" s="36"/>
      <c r="AT263" s="36"/>
      <c r="AU263" s="36"/>
      <c r="AV263" s="36"/>
      <c r="AW263" s="36"/>
    </row>
    <row r="264" spans="42:49">
      <c r="AP264" s="36"/>
      <c r="AQ264" s="36"/>
      <c r="AR264" s="36"/>
      <c r="AS264" s="36"/>
      <c r="AT264" s="36"/>
      <c r="AU264" s="36"/>
      <c r="AV264" s="36"/>
      <c r="AW264" s="36"/>
    </row>
    <row r="265" spans="42:49">
      <c r="AP265" s="36"/>
      <c r="AQ265" s="36"/>
      <c r="AR265" s="36"/>
      <c r="AS265" s="36"/>
      <c r="AT265" s="36"/>
      <c r="AU265" s="36"/>
      <c r="AV265" s="36"/>
      <c r="AW265" s="36"/>
    </row>
    <row r="266" spans="42:49">
      <c r="AP266" s="36"/>
      <c r="AQ266" s="36"/>
      <c r="AR266" s="36"/>
      <c r="AS266" s="36"/>
      <c r="AT266" s="36"/>
      <c r="AU266" s="36"/>
      <c r="AV266" s="36"/>
      <c r="AW266" s="36"/>
    </row>
    <row r="267" spans="42:49">
      <c r="AP267" s="36"/>
      <c r="AQ267" s="36"/>
      <c r="AR267" s="36"/>
      <c r="AS267" s="36"/>
      <c r="AT267" s="36"/>
      <c r="AU267" s="36"/>
      <c r="AV267" s="36"/>
      <c r="AW267" s="36"/>
    </row>
    <row r="268" spans="42:49">
      <c r="AP268" s="36"/>
      <c r="AQ268" s="36"/>
      <c r="AR268" s="36"/>
      <c r="AS268" s="36"/>
      <c r="AT268" s="36"/>
      <c r="AU268" s="36"/>
      <c r="AV268" s="36"/>
      <c r="AW268" s="36"/>
    </row>
    <row r="269" spans="42:49">
      <c r="AP269" s="36"/>
      <c r="AQ269" s="36"/>
      <c r="AR269" s="36"/>
      <c r="AS269" s="36"/>
      <c r="AT269" s="36"/>
      <c r="AU269" s="36"/>
      <c r="AV269" s="36"/>
      <c r="AW269" s="36"/>
    </row>
    <row r="270" spans="42:49">
      <c r="AP270" s="36"/>
      <c r="AQ270" s="36"/>
      <c r="AR270" s="36"/>
      <c r="AS270" s="36"/>
      <c r="AT270" s="36"/>
      <c r="AU270" s="36"/>
      <c r="AV270" s="36"/>
      <c r="AW270" s="36"/>
    </row>
    <row r="271" spans="42:49">
      <c r="AP271" s="36"/>
      <c r="AQ271" s="36"/>
      <c r="AR271" s="36"/>
      <c r="AS271" s="36"/>
      <c r="AT271" s="36"/>
      <c r="AU271" s="36"/>
      <c r="AV271" s="36"/>
      <c r="AW271" s="36"/>
    </row>
    <row r="272" spans="42:49">
      <c r="AP272" s="36"/>
      <c r="AQ272" s="36"/>
      <c r="AR272" s="36"/>
      <c r="AS272" s="36"/>
      <c r="AT272" s="36"/>
      <c r="AU272" s="36"/>
      <c r="AV272" s="36"/>
      <c r="AW272" s="36"/>
    </row>
    <row r="273" spans="42:49">
      <c r="AP273" s="36"/>
      <c r="AQ273" s="36"/>
      <c r="AR273" s="36"/>
      <c r="AS273" s="36"/>
      <c r="AT273" s="36"/>
      <c r="AU273" s="36"/>
      <c r="AV273" s="36"/>
      <c r="AW273" s="36"/>
    </row>
    <row r="274" spans="42:49">
      <c r="AP274" s="36"/>
      <c r="AQ274" s="36"/>
      <c r="AR274" s="36"/>
      <c r="AS274" s="36"/>
      <c r="AT274" s="36"/>
      <c r="AU274" s="36"/>
      <c r="AV274" s="36"/>
      <c r="AW274" s="36"/>
    </row>
    <row r="275" spans="42:49">
      <c r="AP275" s="36"/>
      <c r="AQ275" s="36"/>
      <c r="AR275" s="36"/>
      <c r="AS275" s="36"/>
      <c r="AT275" s="36"/>
      <c r="AU275" s="36"/>
      <c r="AV275" s="36"/>
      <c r="AW275" s="36"/>
    </row>
    <row r="276" spans="42:49">
      <c r="AP276" s="36"/>
      <c r="AQ276" s="36"/>
      <c r="AR276" s="36"/>
      <c r="AS276" s="36"/>
      <c r="AT276" s="36"/>
      <c r="AU276" s="36"/>
      <c r="AV276" s="36"/>
      <c r="AW276" s="36"/>
    </row>
    <row r="277" spans="42:49">
      <c r="AP277" s="36"/>
      <c r="AQ277" s="36"/>
      <c r="AR277" s="36"/>
      <c r="AS277" s="36"/>
      <c r="AT277" s="36"/>
      <c r="AU277" s="36"/>
      <c r="AV277" s="36"/>
      <c r="AW277" s="36"/>
    </row>
    <row r="278" spans="42:49">
      <c r="AP278" s="36"/>
      <c r="AQ278" s="36"/>
      <c r="AR278" s="36"/>
      <c r="AS278" s="36"/>
      <c r="AT278" s="36"/>
      <c r="AU278" s="36"/>
      <c r="AV278" s="36"/>
      <c r="AW278" s="36"/>
    </row>
    <row r="279" spans="42:49">
      <c r="AP279" s="36"/>
      <c r="AQ279" s="36"/>
      <c r="AR279" s="36"/>
      <c r="AS279" s="36"/>
      <c r="AT279" s="36"/>
      <c r="AU279" s="36"/>
      <c r="AV279" s="36"/>
      <c r="AW279" s="36"/>
    </row>
    <row r="280" spans="42:49">
      <c r="AP280" s="36"/>
      <c r="AQ280" s="36"/>
      <c r="AR280" s="36"/>
      <c r="AS280" s="36"/>
      <c r="AT280" s="36"/>
      <c r="AU280" s="36"/>
      <c r="AV280" s="36"/>
      <c r="AW280" s="36"/>
    </row>
    <row r="281" spans="42:49">
      <c r="AP281" s="36"/>
      <c r="AQ281" s="36"/>
      <c r="AR281" s="36"/>
      <c r="AS281" s="36"/>
      <c r="AT281" s="36"/>
      <c r="AU281" s="36"/>
      <c r="AV281" s="36"/>
      <c r="AW281" s="36"/>
    </row>
    <row r="282" spans="42:49">
      <c r="AP282" s="36"/>
      <c r="AQ282" s="36"/>
      <c r="AR282" s="36"/>
      <c r="AS282" s="36"/>
      <c r="AT282" s="36"/>
      <c r="AU282" s="36"/>
      <c r="AV282" s="36"/>
      <c r="AW282" s="36"/>
    </row>
    <row r="283" spans="42:49">
      <c r="AP283" s="36"/>
      <c r="AQ283" s="36"/>
      <c r="AR283" s="36"/>
      <c r="AS283" s="36"/>
      <c r="AT283" s="36"/>
      <c r="AU283" s="36"/>
      <c r="AV283" s="36"/>
      <c r="AW283" s="36"/>
    </row>
    <row r="284" spans="42:49">
      <c r="AP284" s="36"/>
      <c r="AQ284" s="36"/>
      <c r="AR284" s="36"/>
      <c r="AS284" s="36"/>
      <c r="AT284" s="36"/>
      <c r="AU284" s="36"/>
      <c r="AV284" s="36"/>
      <c r="AW284" s="36"/>
    </row>
    <row r="285" spans="42:49">
      <c r="AP285" s="36"/>
      <c r="AQ285" s="36"/>
      <c r="AR285" s="36"/>
      <c r="AS285" s="36"/>
      <c r="AT285" s="36"/>
      <c r="AU285" s="36"/>
      <c r="AV285" s="36"/>
      <c r="AW285" s="36"/>
    </row>
    <row r="286" spans="42:49">
      <c r="AP286" s="36"/>
      <c r="AQ286" s="36"/>
      <c r="AR286" s="36"/>
      <c r="AS286" s="36"/>
      <c r="AT286" s="36"/>
      <c r="AU286" s="36"/>
      <c r="AV286" s="36"/>
      <c r="AW286" s="36"/>
    </row>
    <row r="287" spans="42:49">
      <c r="AP287" s="36"/>
      <c r="AQ287" s="36"/>
      <c r="AR287" s="36"/>
      <c r="AS287" s="36"/>
      <c r="AT287" s="36"/>
      <c r="AU287" s="36"/>
      <c r="AV287" s="36"/>
      <c r="AW287" s="36"/>
    </row>
    <row r="288" spans="42:49">
      <c r="AP288" s="36"/>
      <c r="AQ288" s="36"/>
      <c r="AR288" s="36"/>
      <c r="AS288" s="36"/>
      <c r="AT288" s="36"/>
      <c r="AU288" s="36"/>
      <c r="AV288" s="36"/>
      <c r="AW288" s="36"/>
    </row>
    <row r="289" spans="42:49">
      <c r="AP289" s="36"/>
      <c r="AQ289" s="36"/>
      <c r="AR289" s="36"/>
      <c r="AS289" s="36"/>
      <c r="AT289" s="36"/>
      <c r="AU289" s="36"/>
      <c r="AV289" s="36"/>
      <c r="AW289" s="36"/>
    </row>
    <row r="290" spans="42:49">
      <c r="AP290" s="36"/>
      <c r="AQ290" s="36"/>
      <c r="AR290" s="36"/>
      <c r="AS290" s="36"/>
      <c r="AT290" s="36"/>
      <c r="AU290" s="36"/>
      <c r="AV290" s="36"/>
      <c r="AW290" s="36"/>
    </row>
    <row r="291" spans="42:49">
      <c r="AP291" s="36"/>
      <c r="AQ291" s="36"/>
      <c r="AR291" s="36"/>
      <c r="AS291" s="36"/>
      <c r="AT291" s="36"/>
      <c r="AU291" s="36"/>
      <c r="AV291" s="36"/>
      <c r="AW291" s="36"/>
    </row>
    <row r="292" spans="42:49">
      <c r="AP292" s="36"/>
      <c r="AQ292" s="36"/>
      <c r="AR292" s="36"/>
      <c r="AS292" s="36"/>
      <c r="AT292" s="36"/>
      <c r="AU292" s="36"/>
      <c r="AV292" s="36"/>
      <c r="AW292" s="36"/>
    </row>
    <row r="293" spans="42:49">
      <c r="AP293" s="36"/>
      <c r="AQ293" s="36"/>
      <c r="AR293" s="36"/>
      <c r="AS293" s="36"/>
      <c r="AT293" s="36"/>
      <c r="AU293" s="36"/>
      <c r="AV293" s="36"/>
      <c r="AW293" s="36"/>
    </row>
    <row r="294" spans="42:49">
      <c r="AP294" s="36"/>
      <c r="AQ294" s="36"/>
      <c r="AR294" s="36"/>
      <c r="AS294" s="36"/>
      <c r="AT294" s="36"/>
      <c r="AU294" s="36"/>
      <c r="AV294" s="36"/>
      <c r="AW294" s="36"/>
    </row>
    <row r="295" spans="42:49">
      <c r="AP295" s="36"/>
      <c r="AQ295" s="36"/>
      <c r="AR295" s="36"/>
      <c r="AS295" s="36"/>
      <c r="AT295" s="36"/>
      <c r="AU295" s="36"/>
      <c r="AV295" s="36"/>
      <c r="AW295" s="36"/>
    </row>
    <row r="296" spans="42:49">
      <c r="AP296" s="36"/>
      <c r="AQ296" s="36"/>
      <c r="AR296" s="36"/>
      <c r="AS296" s="36"/>
      <c r="AT296" s="36"/>
      <c r="AU296" s="36"/>
      <c r="AV296" s="36"/>
      <c r="AW296" s="36"/>
    </row>
    <row r="297" spans="42:49">
      <c r="AP297" s="36"/>
      <c r="AQ297" s="36"/>
      <c r="AR297" s="36"/>
      <c r="AS297" s="36"/>
      <c r="AT297" s="36"/>
      <c r="AU297" s="36"/>
      <c r="AV297" s="36"/>
      <c r="AW297" s="36"/>
    </row>
    <row r="298" spans="42:49">
      <c r="AP298" s="36"/>
      <c r="AQ298" s="36"/>
      <c r="AR298" s="36"/>
      <c r="AS298" s="36"/>
      <c r="AT298" s="36"/>
      <c r="AU298" s="36"/>
      <c r="AV298" s="36"/>
      <c r="AW298" s="36"/>
    </row>
    <row r="299" spans="42:49">
      <c r="AP299" s="36"/>
      <c r="AQ299" s="36"/>
      <c r="AR299" s="36"/>
      <c r="AS299" s="36"/>
      <c r="AT299" s="36"/>
      <c r="AU299" s="36"/>
      <c r="AV299" s="36"/>
      <c r="AW299" s="36"/>
    </row>
    <row r="300" spans="42:49">
      <c r="AP300" s="36"/>
      <c r="AQ300" s="36"/>
      <c r="AR300" s="36"/>
      <c r="AS300" s="36"/>
      <c r="AT300" s="36"/>
      <c r="AU300" s="36"/>
      <c r="AV300" s="36"/>
      <c r="AW300" s="36"/>
    </row>
    <row r="301" spans="42:49">
      <c r="AP301" s="36"/>
      <c r="AQ301" s="36"/>
      <c r="AR301" s="36"/>
      <c r="AS301" s="36"/>
      <c r="AT301" s="36"/>
      <c r="AU301" s="36"/>
      <c r="AV301" s="36"/>
      <c r="AW301" s="36"/>
    </row>
    <row r="302" spans="42:49">
      <c r="AP302" s="36"/>
      <c r="AQ302" s="36"/>
      <c r="AR302" s="36"/>
      <c r="AS302" s="36"/>
      <c r="AT302" s="36"/>
      <c r="AU302" s="36"/>
      <c r="AV302" s="36"/>
      <c r="AW302" s="36"/>
    </row>
    <row r="303" spans="42:49">
      <c r="AP303" s="36"/>
      <c r="AQ303" s="36"/>
      <c r="AR303" s="36"/>
      <c r="AS303" s="36"/>
      <c r="AT303" s="36"/>
      <c r="AU303" s="36"/>
      <c r="AV303" s="36"/>
      <c r="AW303" s="36"/>
    </row>
    <row r="304" spans="42:49">
      <c r="AP304" s="36"/>
      <c r="AQ304" s="36"/>
      <c r="AR304" s="36"/>
      <c r="AS304" s="36"/>
      <c r="AT304" s="36"/>
      <c r="AU304" s="36"/>
      <c r="AV304" s="36"/>
      <c r="AW304" s="36"/>
    </row>
    <row r="305" spans="42:49">
      <c r="AP305" s="36"/>
      <c r="AQ305" s="36"/>
      <c r="AR305" s="36"/>
      <c r="AS305" s="36"/>
      <c r="AT305" s="36"/>
      <c r="AU305" s="36"/>
      <c r="AV305" s="36"/>
      <c r="AW305" s="36"/>
    </row>
    <row r="306" spans="42:49">
      <c r="AP306" s="36"/>
      <c r="AQ306" s="36"/>
      <c r="AR306" s="36"/>
      <c r="AS306" s="36"/>
      <c r="AT306" s="36"/>
      <c r="AU306" s="36"/>
      <c r="AV306" s="36"/>
      <c r="AW306" s="36"/>
    </row>
    <row r="307" spans="42:49">
      <c r="AP307" s="36"/>
      <c r="AQ307" s="36"/>
      <c r="AR307" s="36"/>
      <c r="AS307" s="36"/>
      <c r="AT307" s="36"/>
      <c r="AU307" s="36"/>
      <c r="AV307" s="36"/>
      <c r="AW307" s="36"/>
    </row>
    <row r="308" spans="42:49">
      <c r="AP308" s="36"/>
      <c r="AQ308" s="36"/>
      <c r="AR308" s="36"/>
      <c r="AS308" s="36"/>
      <c r="AT308" s="36"/>
      <c r="AU308" s="36"/>
      <c r="AV308" s="36"/>
      <c r="AW308" s="36"/>
    </row>
    <row r="309" spans="42:49">
      <c r="AP309" s="36"/>
      <c r="AQ309" s="36"/>
      <c r="AR309" s="36"/>
      <c r="AS309" s="36"/>
      <c r="AT309" s="36"/>
      <c r="AU309" s="36"/>
      <c r="AV309" s="36"/>
      <c r="AW309" s="36"/>
    </row>
    <row r="310" spans="42:49">
      <c r="AP310" s="36"/>
      <c r="AQ310" s="36"/>
      <c r="AR310" s="36"/>
      <c r="AS310" s="36"/>
      <c r="AT310" s="36"/>
      <c r="AU310" s="36"/>
      <c r="AV310" s="36"/>
      <c r="AW310" s="36"/>
    </row>
    <row r="311" spans="42:49">
      <c r="AP311" s="36"/>
      <c r="AQ311" s="36"/>
      <c r="AR311" s="36"/>
      <c r="AS311" s="36"/>
      <c r="AT311" s="36"/>
      <c r="AU311" s="36"/>
      <c r="AV311" s="36"/>
      <c r="AW311" s="36"/>
    </row>
    <row r="312" spans="42:49">
      <c r="AP312" s="36"/>
      <c r="AQ312" s="36"/>
      <c r="AR312" s="36"/>
      <c r="AS312" s="36"/>
      <c r="AT312" s="36"/>
      <c r="AU312" s="36"/>
      <c r="AV312" s="36"/>
      <c r="AW312" s="36"/>
    </row>
    <row r="313" spans="42:49">
      <c r="AP313" s="36"/>
      <c r="AQ313" s="36"/>
      <c r="AR313" s="36"/>
      <c r="AS313" s="36"/>
      <c r="AT313" s="36"/>
      <c r="AU313" s="36"/>
      <c r="AV313" s="36"/>
      <c r="AW313" s="36"/>
    </row>
    <row r="314" spans="42:49">
      <c r="AP314" s="36"/>
      <c r="AQ314" s="36"/>
      <c r="AR314" s="36"/>
      <c r="AS314" s="36"/>
      <c r="AT314" s="36"/>
      <c r="AU314" s="36"/>
      <c r="AV314" s="36"/>
      <c r="AW314" s="36"/>
    </row>
    <row r="315" spans="42:49">
      <c r="AP315" s="36"/>
      <c r="AQ315" s="36"/>
      <c r="AR315" s="36"/>
      <c r="AS315" s="36"/>
      <c r="AT315" s="36"/>
      <c r="AU315" s="36"/>
      <c r="AV315" s="36"/>
      <c r="AW315" s="36"/>
    </row>
    <row r="316" spans="42:49">
      <c r="AP316" s="36"/>
      <c r="AQ316" s="36"/>
      <c r="AR316" s="36"/>
      <c r="AS316" s="36"/>
      <c r="AT316" s="36"/>
      <c r="AU316" s="36"/>
      <c r="AV316" s="36"/>
      <c r="AW316" s="36"/>
    </row>
    <row r="317" spans="42:49">
      <c r="AP317" s="36"/>
      <c r="AQ317" s="36"/>
      <c r="AR317" s="36"/>
      <c r="AS317" s="36"/>
      <c r="AT317" s="36"/>
      <c r="AU317" s="36"/>
      <c r="AV317" s="36"/>
      <c r="AW317" s="36"/>
    </row>
    <row r="318" spans="42:49">
      <c r="AP318" s="36"/>
      <c r="AQ318" s="36"/>
      <c r="AR318" s="36"/>
      <c r="AS318" s="36"/>
      <c r="AT318" s="36"/>
      <c r="AU318" s="36"/>
      <c r="AV318" s="36"/>
      <c r="AW318" s="36"/>
    </row>
    <row r="319" spans="42:49">
      <c r="AP319" s="36"/>
      <c r="AQ319" s="36"/>
      <c r="AR319" s="36"/>
      <c r="AS319" s="36"/>
      <c r="AT319" s="36"/>
      <c r="AU319" s="36"/>
      <c r="AV319" s="36"/>
      <c r="AW319" s="36"/>
    </row>
    <row r="320" spans="42:49">
      <c r="AP320" s="36"/>
      <c r="AQ320" s="36"/>
      <c r="AR320" s="36"/>
      <c r="AS320" s="36"/>
      <c r="AT320" s="36"/>
      <c r="AU320" s="36"/>
      <c r="AV320" s="36"/>
      <c r="AW320" s="36"/>
    </row>
    <row r="321" spans="42:49">
      <c r="AP321" s="36"/>
      <c r="AQ321" s="36"/>
      <c r="AR321" s="36"/>
      <c r="AS321" s="36"/>
      <c r="AT321" s="36"/>
      <c r="AU321" s="36"/>
      <c r="AV321" s="36"/>
      <c r="AW321" s="36"/>
    </row>
    <row r="322" spans="42:49">
      <c r="AP322" s="36"/>
      <c r="AQ322" s="36"/>
      <c r="AR322" s="36"/>
      <c r="AS322" s="36"/>
      <c r="AT322" s="36"/>
      <c r="AU322" s="36"/>
      <c r="AV322" s="36"/>
      <c r="AW322" s="36"/>
    </row>
    <row r="323" spans="42:49">
      <c r="AP323" s="36"/>
      <c r="AQ323" s="36"/>
      <c r="AR323" s="36"/>
      <c r="AS323" s="36"/>
      <c r="AT323" s="36"/>
      <c r="AU323" s="36"/>
      <c r="AV323" s="36"/>
      <c r="AW323" s="36"/>
    </row>
    <row r="324" spans="42:49">
      <c r="AP324" s="36"/>
      <c r="AQ324" s="36"/>
      <c r="AR324" s="36"/>
      <c r="AS324" s="36"/>
      <c r="AT324" s="36"/>
      <c r="AU324" s="36"/>
      <c r="AV324" s="36"/>
      <c r="AW324" s="36"/>
    </row>
    <row r="325" spans="42:49">
      <c r="AP325" s="36"/>
      <c r="AQ325" s="36"/>
      <c r="AR325" s="36"/>
      <c r="AS325" s="36"/>
      <c r="AT325" s="36"/>
      <c r="AU325" s="36"/>
      <c r="AV325" s="36"/>
      <c r="AW325" s="36"/>
    </row>
    <row r="326" spans="42:49">
      <c r="AP326" s="36"/>
      <c r="AQ326" s="36"/>
      <c r="AR326" s="36"/>
      <c r="AS326" s="36"/>
      <c r="AT326" s="36"/>
      <c r="AU326" s="36"/>
      <c r="AV326" s="36"/>
      <c r="AW326" s="36"/>
    </row>
    <row r="327" spans="42:49">
      <c r="AP327" s="36"/>
      <c r="AQ327" s="36"/>
      <c r="AR327" s="36"/>
      <c r="AS327" s="36"/>
      <c r="AT327" s="36"/>
      <c r="AU327" s="36"/>
      <c r="AV327" s="36"/>
      <c r="AW327" s="36"/>
    </row>
    <row r="328" spans="42:49">
      <c r="AP328" s="36"/>
      <c r="AQ328" s="36"/>
      <c r="AR328" s="36"/>
      <c r="AS328" s="36"/>
      <c r="AT328" s="36"/>
      <c r="AU328" s="36"/>
      <c r="AV328" s="36"/>
      <c r="AW328" s="36"/>
    </row>
    <row r="329" spans="42:49">
      <c r="AP329" s="36"/>
      <c r="AQ329" s="36"/>
      <c r="AR329" s="36"/>
      <c r="AS329" s="36"/>
      <c r="AT329" s="36"/>
      <c r="AU329" s="36"/>
      <c r="AV329" s="36"/>
      <c r="AW329" s="36"/>
    </row>
    <row r="330" spans="42:49">
      <c r="AP330" s="36"/>
      <c r="AQ330" s="36"/>
      <c r="AR330" s="36"/>
      <c r="AS330" s="36"/>
      <c r="AT330" s="36"/>
      <c r="AU330" s="36"/>
      <c r="AV330" s="36"/>
      <c r="AW330" s="36"/>
    </row>
    <row r="331" spans="42:49">
      <c r="AP331" s="36"/>
      <c r="AQ331" s="36"/>
      <c r="AR331" s="36"/>
      <c r="AS331" s="36"/>
      <c r="AT331" s="36"/>
      <c r="AU331" s="36"/>
      <c r="AV331" s="36"/>
      <c r="AW331" s="36"/>
    </row>
    <row r="332" spans="42:49">
      <c r="AP332" s="36"/>
      <c r="AQ332" s="36"/>
      <c r="AR332" s="36"/>
      <c r="AS332" s="36"/>
      <c r="AT332" s="36"/>
      <c r="AU332" s="36"/>
      <c r="AV332" s="36"/>
      <c r="AW332" s="36"/>
    </row>
    <row r="333" spans="42:49">
      <c r="AP333" s="36"/>
      <c r="AQ333" s="36"/>
      <c r="AR333" s="36"/>
      <c r="AS333" s="36"/>
      <c r="AT333" s="36"/>
      <c r="AU333" s="36"/>
      <c r="AV333" s="36"/>
      <c r="AW333" s="36"/>
    </row>
    <row r="334" spans="42:49">
      <c r="AP334" s="36"/>
      <c r="AQ334" s="36"/>
      <c r="AR334" s="36"/>
      <c r="AS334" s="36"/>
      <c r="AT334" s="36"/>
      <c r="AU334" s="36"/>
      <c r="AV334" s="36"/>
      <c r="AW334" s="36"/>
    </row>
    <row r="335" spans="42:49">
      <c r="AP335" s="36"/>
      <c r="AQ335" s="36"/>
      <c r="AR335" s="36"/>
      <c r="AS335" s="36"/>
      <c r="AT335" s="36"/>
      <c r="AU335" s="36"/>
      <c r="AV335" s="36"/>
      <c r="AW335" s="36"/>
    </row>
    <row r="336" spans="42:49">
      <c r="AP336" s="36"/>
      <c r="AQ336" s="36"/>
      <c r="AR336" s="36"/>
      <c r="AS336" s="36"/>
      <c r="AT336" s="36"/>
      <c r="AU336" s="36"/>
      <c r="AV336" s="36"/>
      <c r="AW336" s="36"/>
    </row>
    <row r="337" spans="42:49">
      <c r="AP337" s="36"/>
      <c r="AQ337" s="36"/>
      <c r="AR337" s="36"/>
      <c r="AS337" s="36"/>
      <c r="AT337" s="36"/>
      <c r="AU337" s="36"/>
      <c r="AV337" s="36"/>
      <c r="AW337" s="36"/>
    </row>
    <row r="338" spans="42:49">
      <c r="AP338" s="36"/>
      <c r="AQ338" s="36"/>
      <c r="AR338" s="36"/>
      <c r="AS338" s="36"/>
      <c r="AT338" s="36"/>
      <c r="AU338" s="36"/>
      <c r="AV338" s="36"/>
      <c r="AW338" s="36"/>
    </row>
    <row r="339" spans="42:49">
      <c r="AP339" s="36"/>
      <c r="AQ339" s="36"/>
      <c r="AR339" s="36"/>
      <c r="AS339" s="36"/>
      <c r="AT339" s="36"/>
      <c r="AU339" s="36"/>
      <c r="AV339" s="36"/>
      <c r="AW339" s="36"/>
    </row>
    <row r="340" spans="42:49">
      <c r="AP340" s="36"/>
      <c r="AQ340" s="36"/>
      <c r="AR340" s="36"/>
      <c r="AS340" s="36"/>
      <c r="AT340" s="36"/>
      <c r="AU340" s="36"/>
      <c r="AV340" s="36"/>
      <c r="AW340" s="36"/>
    </row>
    <row r="341" spans="42:49">
      <c r="AP341" s="36"/>
      <c r="AQ341" s="36"/>
      <c r="AR341" s="36"/>
      <c r="AS341" s="36"/>
      <c r="AT341" s="36"/>
      <c r="AU341" s="36"/>
      <c r="AV341" s="36"/>
      <c r="AW341" s="36"/>
    </row>
    <row r="342" spans="42:49">
      <c r="AP342" s="36"/>
      <c r="AQ342" s="36"/>
      <c r="AR342" s="36"/>
      <c r="AS342" s="36"/>
      <c r="AT342" s="36"/>
      <c r="AU342" s="36"/>
      <c r="AV342" s="36"/>
      <c r="AW342" s="36"/>
    </row>
    <row r="343" spans="42:49">
      <c r="AP343" s="36"/>
      <c r="AQ343" s="36"/>
      <c r="AR343" s="36"/>
      <c r="AS343" s="36"/>
      <c r="AT343" s="36"/>
      <c r="AU343" s="36"/>
      <c r="AV343" s="36"/>
      <c r="AW343" s="36"/>
    </row>
    <row r="344" spans="42:49">
      <c r="AP344" s="36"/>
      <c r="AQ344" s="36"/>
      <c r="AR344" s="36"/>
      <c r="AS344" s="36"/>
      <c r="AT344" s="36"/>
      <c r="AU344" s="36"/>
      <c r="AV344" s="36"/>
      <c r="AW344" s="36"/>
    </row>
    <row r="345" spans="42:49">
      <c r="AP345" s="36"/>
      <c r="AQ345" s="36"/>
      <c r="AR345" s="36"/>
      <c r="AS345" s="36"/>
      <c r="AT345" s="36"/>
      <c r="AU345" s="36"/>
      <c r="AV345" s="36"/>
      <c r="AW345" s="36"/>
    </row>
    <row r="346" spans="42:49">
      <c r="AP346" s="36"/>
      <c r="AQ346" s="36"/>
      <c r="AR346" s="36"/>
      <c r="AS346" s="36"/>
      <c r="AT346" s="36"/>
      <c r="AU346" s="36"/>
      <c r="AV346" s="36"/>
      <c r="AW346" s="36"/>
    </row>
    <row r="347" spans="42:49">
      <c r="AP347" s="36"/>
      <c r="AQ347" s="36"/>
      <c r="AR347" s="36"/>
      <c r="AS347" s="36"/>
      <c r="AT347" s="36"/>
      <c r="AU347" s="36"/>
      <c r="AV347" s="36"/>
      <c r="AW347" s="36"/>
    </row>
    <row r="348" spans="42:49">
      <c r="AP348" s="36"/>
      <c r="AQ348" s="36"/>
      <c r="AR348" s="36"/>
      <c r="AS348" s="36"/>
      <c r="AT348" s="36"/>
      <c r="AU348" s="36"/>
      <c r="AV348" s="36"/>
      <c r="AW348" s="36"/>
    </row>
    <row r="349" spans="42:49">
      <c r="AP349" s="36"/>
      <c r="AQ349" s="36"/>
      <c r="AR349" s="36"/>
      <c r="AS349" s="36"/>
      <c r="AT349" s="36"/>
      <c r="AU349" s="36"/>
      <c r="AV349" s="36"/>
      <c r="AW349" s="36"/>
    </row>
    <row r="350" spans="42:49">
      <c r="AP350" s="36"/>
      <c r="AQ350" s="36"/>
      <c r="AR350" s="36"/>
      <c r="AS350" s="36"/>
      <c r="AT350" s="36"/>
      <c r="AU350" s="36"/>
      <c r="AV350" s="36"/>
      <c r="AW350" s="36"/>
    </row>
    <row r="351" spans="42:49">
      <c r="AP351" s="36"/>
      <c r="AQ351" s="36"/>
      <c r="AR351" s="36"/>
      <c r="AS351" s="36"/>
      <c r="AT351" s="36"/>
      <c r="AU351" s="36"/>
      <c r="AV351" s="36"/>
      <c r="AW351" s="36"/>
    </row>
    <row r="352" spans="42:49">
      <c r="AP352" s="36"/>
      <c r="AQ352" s="36"/>
      <c r="AR352" s="36"/>
      <c r="AS352" s="36"/>
      <c r="AT352" s="36"/>
      <c r="AU352" s="36"/>
      <c r="AV352" s="36"/>
      <c r="AW352" s="36"/>
    </row>
    <row r="353" spans="42:49">
      <c r="AP353" s="36"/>
      <c r="AQ353" s="36"/>
      <c r="AR353" s="36"/>
      <c r="AS353" s="36"/>
      <c r="AT353" s="36"/>
      <c r="AU353" s="36"/>
      <c r="AV353" s="36"/>
      <c r="AW353" s="36"/>
    </row>
    <row r="354" spans="42:49">
      <c r="AP354" s="36"/>
      <c r="AQ354" s="36"/>
      <c r="AR354" s="36"/>
      <c r="AS354" s="36"/>
      <c r="AT354" s="36"/>
      <c r="AU354" s="36"/>
      <c r="AV354" s="36"/>
      <c r="AW354" s="36"/>
    </row>
    <row r="355" spans="42:49">
      <c r="AP355" s="36"/>
      <c r="AQ355" s="36"/>
      <c r="AR355" s="36"/>
      <c r="AS355" s="36"/>
      <c r="AT355" s="36"/>
      <c r="AU355" s="36"/>
      <c r="AV355" s="36"/>
      <c r="AW355" s="36"/>
    </row>
    <row r="356" spans="42:49">
      <c r="AP356" s="36"/>
      <c r="AQ356" s="36"/>
      <c r="AR356" s="36"/>
      <c r="AS356" s="36"/>
      <c r="AT356" s="36"/>
      <c r="AU356" s="36"/>
      <c r="AV356" s="36"/>
      <c r="AW356" s="36"/>
    </row>
    <row r="357" spans="42:49">
      <c r="AP357" s="36"/>
      <c r="AQ357" s="36"/>
      <c r="AR357" s="36"/>
      <c r="AS357" s="36"/>
      <c r="AT357" s="36"/>
      <c r="AU357" s="36"/>
      <c r="AV357" s="36"/>
      <c r="AW357" s="36"/>
    </row>
    <row r="358" spans="42:49">
      <c r="AP358" s="36"/>
      <c r="AQ358" s="36"/>
      <c r="AR358" s="36"/>
      <c r="AS358" s="36"/>
      <c r="AT358" s="36"/>
      <c r="AU358" s="36"/>
      <c r="AV358" s="36"/>
      <c r="AW358" s="36"/>
    </row>
    <row r="359" spans="42:49">
      <c r="AP359" s="36"/>
      <c r="AQ359" s="36"/>
      <c r="AR359" s="36"/>
      <c r="AS359" s="36"/>
      <c r="AT359" s="36"/>
      <c r="AU359" s="36"/>
      <c r="AV359" s="36"/>
      <c r="AW359" s="36"/>
    </row>
    <row r="360" spans="42:49">
      <c r="AP360" s="36"/>
      <c r="AQ360" s="36"/>
      <c r="AR360" s="36"/>
      <c r="AS360" s="36"/>
      <c r="AT360" s="36"/>
      <c r="AU360" s="36"/>
      <c r="AV360" s="36"/>
      <c r="AW360" s="36"/>
    </row>
    <row r="361" spans="42:49">
      <c r="AP361" s="36"/>
      <c r="AQ361" s="36"/>
      <c r="AR361" s="36"/>
      <c r="AS361" s="36"/>
      <c r="AT361" s="36"/>
      <c r="AU361" s="36"/>
      <c r="AV361" s="36"/>
      <c r="AW361" s="36"/>
    </row>
    <row r="362" spans="42:49">
      <c r="AP362" s="36"/>
      <c r="AQ362" s="36"/>
      <c r="AR362" s="36"/>
      <c r="AS362" s="36"/>
      <c r="AT362" s="36"/>
      <c r="AU362" s="36"/>
      <c r="AV362" s="36"/>
      <c r="AW362" s="36"/>
    </row>
    <row r="363" spans="42:49">
      <c r="AP363" s="36"/>
      <c r="AQ363" s="36"/>
      <c r="AR363" s="36"/>
      <c r="AS363" s="36"/>
      <c r="AT363" s="36"/>
      <c r="AU363" s="36"/>
      <c r="AV363" s="36"/>
      <c r="AW363" s="36"/>
    </row>
    <row r="364" spans="42:49">
      <c r="AP364" s="36"/>
      <c r="AQ364" s="36"/>
      <c r="AR364" s="36"/>
      <c r="AS364" s="36"/>
      <c r="AT364" s="36"/>
      <c r="AU364" s="36"/>
      <c r="AV364" s="36"/>
      <c r="AW364" s="36"/>
    </row>
    <row r="365" spans="42:49">
      <c r="AP365" s="36"/>
      <c r="AQ365" s="36"/>
      <c r="AR365" s="36"/>
      <c r="AS365" s="36"/>
      <c r="AT365" s="36"/>
      <c r="AU365" s="36"/>
      <c r="AV365" s="36"/>
      <c r="AW365" s="36"/>
    </row>
    <row r="366" spans="42:49">
      <c r="AP366" s="36"/>
      <c r="AQ366" s="36"/>
      <c r="AR366" s="36"/>
      <c r="AS366" s="36"/>
      <c r="AT366" s="36"/>
      <c r="AU366" s="36"/>
      <c r="AV366" s="36"/>
      <c r="AW366" s="36"/>
    </row>
    <row r="367" spans="42:49">
      <c r="AP367" s="36"/>
      <c r="AQ367" s="36"/>
      <c r="AR367" s="36"/>
      <c r="AS367" s="36"/>
      <c r="AT367" s="36"/>
      <c r="AU367" s="36"/>
      <c r="AV367" s="36"/>
      <c r="AW367" s="36"/>
    </row>
    <row r="368" spans="42:49">
      <c r="AP368" s="36"/>
      <c r="AQ368" s="36"/>
      <c r="AR368" s="36"/>
      <c r="AS368" s="36"/>
      <c r="AT368" s="36"/>
      <c r="AU368" s="36"/>
      <c r="AV368" s="36"/>
      <c r="AW368" s="36"/>
    </row>
    <row r="369" spans="42:49">
      <c r="AP369" s="36"/>
      <c r="AQ369" s="36"/>
      <c r="AR369" s="36"/>
      <c r="AS369" s="36"/>
      <c r="AT369" s="36"/>
      <c r="AU369" s="36"/>
      <c r="AV369" s="36"/>
      <c r="AW369" s="36"/>
    </row>
    <row r="370" spans="42:49">
      <c r="AP370" s="36"/>
      <c r="AQ370" s="36"/>
      <c r="AR370" s="36"/>
      <c r="AS370" s="36"/>
      <c r="AT370" s="36"/>
      <c r="AU370" s="36"/>
      <c r="AV370" s="36"/>
      <c r="AW370" s="36"/>
    </row>
    <row r="371" spans="42:49">
      <c r="AP371" s="36"/>
      <c r="AQ371" s="36"/>
      <c r="AR371" s="36"/>
      <c r="AS371" s="36"/>
      <c r="AT371" s="36"/>
      <c r="AU371" s="36"/>
      <c r="AV371" s="36"/>
      <c r="AW371" s="36"/>
    </row>
    <row r="372" spans="42:49">
      <c r="AP372" s="36"/>
      <c r="AQ372" s="36"/>
      <c r="AR372" s="36"/>
      <c r="AS372" s="36"/>
      <c r="AT372" s="36"/>
      <c r="AU372" s="36"/>
      <c r="AV372" s="36"/>
      <c r="AW372" s="36"/>
    </row>
    <row r="373" spans="42:49">
      <c r="AP373" s="36"/>
      <c r="AQ373" s="36"/>
      <c r="AR373" s="36"/>
      <c r="AS373" s="36"/>
      <c r="AT373" s="36"/>
      <c r="AU373" s="36"/>
      <c r="AV373" s="36"/>
      <c r="AW373" s="36"/>
    </row>
    <row r="374" spans="42:49">
      <c r="AP374" s="36"/>
      <c r="AQ374" s="36"/>
      <c r="AR374" s="36"/>
      <c r="AS374" s="36"/>
      <c r="AT374" s="36"/>
      <c r="AU374" s="36"/>
      <c r="AV374" s="36"/>
      <c r="AW374" s="36"/>
    </row>
    <row r="375" spans="42:49">
      <c r="AP375" s="36"/>
      <c r="AQ375" s="36"/>
      <c r="AR375" s="36"/>
      <c r="AS375" s="36"/>
      <c r="AT375" s="36"/>
      <c r="AU375" s="36"/>
      <c r="AV375" s="36"/>
      <c r="AW375" s="36"/>
    </row>
    <row r="376" spans="42:49">
      <c r="AP376" s="36"/>
      <c r="AQ376" s="36"/>
      <c r="AR376" s="36"/>
      <c r="AS376" s="36"/>
      <c r="AT376" s="36"/>
      <c r="AU376" s="36"/>
      <c r="AV376" s="36"/>
      <c r="AW376" s="36"/>
    </row>
    <row r="377" spans="42:49">
      <c r="AP377" s="36"/>
      <c r="AQ377" s="36"/>
      <c r="AR377" s="36"/>
      <c r="AS377" s="36"/>
      <c r="AT377" s="36"/>
      <c r="AU377" s="36"/>
      <c r="AV377" s="36"/>
      <c r="AW377" s="36"/>
    </row>
    <row r="378" spans="42:49">
      <c r="AP378" s="36"/>
      <c r="AQ378" s="36"/>
      <c r="AR378" s="36"/>
      <c r="AS378" s="36"/>
      <c r="AT378" s="36"/>
      <c r="AU378" s="36"/>
      <c r="AV378" s="36"/>
      <c r="AW378" s="36"/>
    </row>
    <row r="379" spans="42:49">
      <c r="AP379" s="36"/>
      <c r="AQ379" s="36"/>
      <c r="AR379" s="36"/>
      <c r="AS379" s="36"/>
      <c r="AT379" s="36"/>
      <c r="AU379" s="36"/>
      <c r="AV379" s="36"/>
      <c r="AW379" s="36"/>
    </row>
    <row r="380" spans="42:49">
      <c r="AP380" s="36"/>
      <c r="AQ380" s="36"/>
      <c r="AR380" s="36"/>
      <c r="AS380" s="36"/>
      <c r="AT380" s="36"/>
      <c r="AU380" s="36"/>
      <c r="AV380" s="36"/>
      <c r="AW380" s="36"/>
    </row>
    <row r="381" spans="42:49">
      <c r="AP381" s="36"/>
      <c r="AQ381" s="36"/>
      <c r="AR381" s="36"/>
      <c r="AS381" s="36"/>
      <c r="AT381" s="36"/>
      <c r="AU381" s="36"/>
      <c r="AV381" s="36"/>
      <c r="AW381" s="36"/>
    </row>
    <row r="382" spans="42:49">
      <c r="AP382" s="36"/>
      <c r="AQ382" s="36"/>
      <c r="AR382" s="36"/>
      <c r="AS382" s="36"/>
      <c r="AT382" s="36"/>
      <c r="AU382" s="36"/>
      <c r="AV382" s="36"/>
      <c r="AW382" s="36"/>
    </row>
    <row r="383" spans="42:49">
      <c r="AP383" s="36"/>
      <c r="AQ383" s="36"/>
      <c r="AR383" s="36"/>
      <c r="AS383" s="36"/>
      <c r="AT383" s="36"/>
      <c r="AU383" s="36"/>
      <c r="AV383" s="36"/>
      <c r="AW383" s="36"/>
    </row>
    <row r="384" spans="42:49">
      <c r="AP384" s="36"/>
      <c r="AQ384" s="36"/>
      <c r="AR384" s="36"/>
      <c r="AS384" s="36"/>
      <c r="AT384" s="36"/>
      <c r="AU384" s="36"/>
      <c r="AV384" s="36"/>
      <c r="AW384" s="36"/>
    </row>
    <row r="385" spans="42:49">
      <c r="AP385" s="36"/>
      <c r="AQ385" s="36"/>
      <c r="AR385" s="36"/>
      <c r="AS385" s="36"/>
      <c r="AT385" s="36"/>
      <c r="AU385" s="36"/>
      <c r="AV385" s="36"/>
      <c r="AW385" s="36"/>
    </row>
    <row r="386" spans="42:49">
      <c r="AP386" s="36"/>
      <c r="AQ386" s="36"/>
      <c r="AR386" s="36"/>
      <c r="AS386" s="36"/>
      <c r="AT386" s="36"/>
      <c r="AU386" s="36"/>
      <c r="AV386" s="36"/>
      <c r="AW386" s="36"/>
    </row>
    <row r="387" spans="42:49">
      <c r="AP387" s="36"/>
      <c r="AQ387" s="36"/>
      <c r="AR387" s="36"/>
      <c r="AS387" s="36"/>
      <c r="AT387" s="36"/>
      <c r="AU387" s="36"/>
      <c r="AV387" s="36"/>
      <c r="AW387" s="36"/>
    </row>
    <row r="388" spans="42:49">
      <c r="AP388" s="36"/>
      <c r="AQ388" s="36"/>
      <c r="AR388" s="36"/>
      <c r="AS388" s="36"/>
      <c r="AT388" s="36"/>
      <c r="AU388" s="36"/>
      <c r="AV388" s="36"/>
      <c r="AW388" s="36"/>
    </row>
    <row r="389" spans="42:49">
      <c r="AP389" s="36"/>
      <c r="AQ389" s="36"/>
      <c r="AR389" s="36"/>
      <c r="AS389" s="36"/>
      <c r="AT389" s="36"/>
      <c r="AU389" s="36"/>
      <c r="AV389" s="36"/>
      <c r="AW389" s="36"/>
    </row>
    <row r="390" spans="42:49">
      <c r="AP390" s="36"/>
      <c r="AQ390" s="36"/>
      <c r="AR390" s="36"/>
      <c r="AS390" s="36"/>
      <c r="AT390" s="36"/>
      <c r="AU390" s="36"/>
      <c r="AV390" s="36"/>
      <c r="AW390" s="36"/>
    </row>
    <row r="391" spans="42:49">
      <c r="AP391" s="36"/>
      <c r="AQ391" s="36"/>
      <c r="AR391" s="36"/>
      <c r="AS391" s="36"/>
      <c r="AT391" s="36"/>
      <c r="AU391" s="36"/>
      <c r="AV391" s="36"/>
      <c r="AW391" s="36"/>
    </row>
    <row r="392" spans="42:49">
      <c r="AP392" s="36"/>
      <c r="AQ392" s="36"/>
      <c r="AR392" s="36"/>
      <c r="AS392" s="36"/>
      <c r="AT392" s="36"/>
      <c r="AU392" s="36"/>
      <c r="AV392" s="36"/>
      <c r="AW392" s="36"/>
    </row>
    <row r="393" spans="42:49">
      <c r="AP393" s="36"/>
      <c r="AQ393" s="36"/>
      <c r="AR393" s="36"/>
      <c r="AS393" s="36"/>
      <c r="AT393" s="36"/>
      <c r="AU393" s="36"/>
      <c r="AV393" s="36"/>
      <c r="AW393" s="36"/>
    </row>
    <row r="394" spans="42:49">
      <c r="AP394" s="36"/>
      <c r="AQ394" s="36"/>
      <c r="AR394" s="36"/>
      <c r="AS394" s="36"/>
      <c r="AT394" s="36"/>
      <c r="AU394" s="36"/>
      <c r="AV394" s="36"/>
      <c r="AW394" s="36"/>
    </row>
    <row r="395" spans="42:49">
      <c r="AP395" s="36"/>
      <c r="AQ395" s="36"/>
      <c r="AR395" s="36"/>
      <c r="AS395" s="36"/>
      <c r="AT395" s="36"/>
      <c r="AU395" s="36"/>
      <c r="AV395" s="36"/>
      <c r="AW395" s="36"/>
    </row>
    <row r="396" spans="42:49">
      <c r="AP396" s="36"/>
      <c r="AQ396" s="36"/>
      <c r="AR396" s="36"/>
      <c r="AS396" s="36"/>
      <c r="AT396" s="36"/>
      <c r="AU396" s="36"/>
      <c r="AV396" s="36"/>
      <c r="AW396" s="36"/>
    </row>
    <row r="397" spans="42:49">
      <c r="AP397" s="36"/>
      <c r="AQ397" s="36"/>
      <c r="AR397" s="36"/>
      <c r="AS397" s="36"/>
      <c r="AT397" s="36"/>
      <c r="AU397" s="36"/>
      <c r="AV397" s="36"/>
      <c r="AW397" s="36"/>
    </row>
    <row r="398" spans="42:49">
      <c r="AP398" s="36"/>
      <c r="AQ398" s="36"/>
      <c r="AR398" s="36"/>
      <c r="AS398" s="36"/>
      <c r="AT398" s="36"/>
      <c r="AU398" s="36"/>
      <c r="AV398" s="36"/>
      <c r="AW398" s="36"/>
    </row>
    <row r="399" spans="42:49">
      <c r="AP399" s="36"/>
      <c r="AQ399" s="36"/>
      <c r="AR399" s="36"/>
      <c r="AS399" s="36"/>
      <c r="AT399" s="36"/>
      <c r="AU399" s="36"/>
      <c r="AV399" s="36"/>
      <c r="AW399" s="36"/>
    </row>
    <row r="400" spans="42:49">
      <c r="AP400" s="36"/>
      <c r="AQ400" s="36"/>
      <c r="AR400" s="36"/>
      <c r="AS400" s="36"/>
      <c r="AT400" s="36"/>
      <c r="AU400" s="36"/>
      <c r="AV400" s="36"/>
      <c r="AW400" s="36"/>
    </row>
    <row r="401" spans="42:49">
      <c r="AP401" s="36"/>
      <c r="AQ401" s="36"/>
      <c r="AR401" s="36"/>
      <c r="AS401" s="36"/>
      <c r="AT401" s="36"/>
      <c r="AU401" s="36"/>
      <c r="AV401" s="36"/>
      <c r="AW401" s="36"/>
    </row>
    <row r="402" spans="42:49">
      <c r="AP402" s="36"/>
      <c r="AQ402" s="36"/>
      <c r="AR402" s="36"/>
      <c r="AS402" s="36"/>
      <c r="AT402" s="36"/>
      <c r="AU402" s="36"/>
      <c r="AV402" s="36"/>
      <c r="AW402" s="36"/>
    </row>
    <row r="403" spans="42:49">
      <c r="AP403" s="36"/>
      <c r="AQ403" s="36"/>
      <c r="AR403" s="36"/>
      <c r="AS403" s="36"/>
      <c r="AT403" s="36"/>
      <c r="AU403" s="36"/>
      <c r="AV403" s="36"/>
      <c r="AW403" s="36"/>
    </row>
    <row r="404" spans="42:49">
      <c r="AP404" s="36"/>
      <c r="AQ404" s="36"/>
      <c r="AR404" s="36"/>
      <c r="AS404" s="36"/>
      <c r="AT404" s="36"/>
      <c r="AU404" s="36"/>
      <c r="AV404" s="36"/>
      <c r="AW404" s="36"/>
    </row>
    <row r="405" spans="42:49">
      <c r="AP405" s="36"/>
      <c r="AQ405" s="36"/>
      <c r="AR405" s="36"/>
      <c r="AS405" s="36"/>
      <c r="AT405" s="36"/>
      <c r="AU405" s="36"/>
      <c r="AV405" s="36"/>
      <c r="AW405" s="36"/>
    </row>
    <row r="406" spans="42:49">
      <c r="AP406" s="36"/>
      <c r="AQ406" s="36"/>
      <c r="AR406" s="36"/>
      <c r="AS406" s="36"/>
      <c r="AT406" s="36"/>
      <c r="AU406" s="36"/>
      <c r="AV406" s="36"/>
      <c r="AW406" s="36"/>
    </row>
    <row r="407" spans="42:49">
      <c r="AP407" s="36"/>
      <c r="AQ407" s="36"/>
      <c r="AR407" s="36"/>
      <c r="AS407" s="36"/>
      <c r="AT407" s="36"/>
      <c r="AU407" s="36"/>
      <c r="AV407" s="36"/>
      <c r="AW407" s="36"/>
    </row>
    <row r="408" spans="42:49">
      <c r="AP408" s="36"/>
      <c r="AQ408" s="36"/>
      <c r="AR408" s="36"/>
      <c r="AS408" s="36"/>
      <c r="AT408" s="36"/>
      <c r="AU408" s="36"/>
      <c r="AV408" s="36"/>
      <c r="AW408" s="36"/>
    </row>
    <row r="409" spans="42:49">
      <c r="AP409" s="36"/>
      <c r="AQ409" s="36"/>
      <c r="AR409" s="36"/>
      <c r="AS409" s="36"/>
      <c r="AT409" s="36"/>
      <c r="AU409" s="36"/>
      <c r="AV409" s="36"/>
      <c r="AW409" s="36"/>
    </row>
    <row r="410" spans="42:49">
      <c r="AP410" s="36"/>
      <c r="AQ410" s="36"/>
      <c r="AR410" s="36"/>
      <c r="AS410" s="36"/>
      <c r="AT410" s="36"/>
      <c r="AU410" s="36"/>
      <c r="AV410" s="36"/>
      <c r="AW410" s="36"/>
    </row>
    <row r="411" spans="42:49">
      <c r="AP411" s="36"/>
      <c r="AQ411" s="36"/>
      <c r="AR411" s="36"/>
      <c r="AS411" s="36"/>
      <c r="AT411" s="36"/>
      <c r="AU411" s="36"/>
      <c r="AV411" s="36"/>
      <c r="AW411" s="36"/>
    </row>
    <row r="412" spans="42:49">
      <c r="AP412" s="36"/>
      <c r="AQ412" s="36"/>
      <c r="AR412" s="36"/>
      <c r="AS412" s="36"/>
      <c r="AT412" s="36"/>
      <c r="AU412" s="36"/>
      <c r="AV412" s="36"/>
      <c r="AW412" s="36"/>
    </row>
    <row r="413" spans="42:49">
      <c r="AP413" s="36"/>
      <c r="AQ413" s="36"/>
      <c r="AR413" s="36"/>
      <c r="AS413" s="36"/>
      <c r="AT413" s="36"/>
      <c r="AU413" s="36"/>
      <c r="AV413" s="36"/>
      <c r="AW413" s="36"/>
    </row>
    <row r="414" spans="42:49">
      <c r="AP414" s="36"/>
      <c r="AQ414" s="36"/>
      <c r="AR414" s="36"/>
      <c r="AS414" s="36"/>
      <c r="AT414" s="36"/>
      <c r="AU414" s="36"/>
      <c r="AV414" s="36"/>
      <c r="AW414" s="36"/>
    </row>
    <row r="415" spans="42:49">
      <c r="AP415" s="36"/>
      <c r="AQ415" s="36"/>
      <c r="AR415" s="36"/>
      <c r="AS415" s="36"/>
      <c r="AT415" s="36"/>
      <c r="AU415" s="36"/>
      <c r="AV415" s="36"/>
      <c r="AW415" s="36"/>
    </row>
    <row r="416" spans="42:49">
      <c r="AP416" s="36"/>
      <c r="AQ416" s="36"/>
      <c r="AR416" s="36"/>
      <c r="AS416" s="36"/>
      <c r="AT416" s="36"/>
      <c r="AU416" s="36"/>
      <c r="AV416" s="36"/>
      <c r="AW416" s="36"/>
    </row>
    <row r="417" spans="42:49">
      <c r="AP417" s="36"/>
      <c r="AQ417" s="36"/>
      <c r="AR417" s="36"/>
      <c r="AS417" s="36"/>
      <c r="AT417" s="36"/>
      <c r="AU417" s="36"/>
      <c r="AV417" s="36"/>
      <c r="AW417" s="36"/>
    </row>
    <row r="418" spans="42:49">
      <c r="AP418" s="36"/>
      <c r="AQ418" s="36"/>
      <c r="AR418" s="36"/>
      <c r="AS418" s="36"/>
      <c r="AT418" s="36"/>
      <c r="AU418" s="36"/>
      <c r="AV418" s="36"/>
      <c r="AW418" s="36"/>
    </row>
    <row r="419" spans="42:49">
      <c r="AP419" s="36"/>
      <c r="AQ419" s="36"/>
      <c r="AR419" s="36"/>
      <c r="AS419" s="36"/>
      <c r="AT419" s="36"/>
      <c r="AU419" s="36"/>
      <c r="AV419" s="36"/>
      <c r="AW419" s="36"/>
    </row>
    <row r="420" spans="42:49">
      <c r="AP420" s="36"/>
      <c r="AQ420" s="36"/>
      <c r="AR420" s="36"/>
      <c r="AS420" s="36"/>
      <c r="AT420" s="36"/>
      <c r="AU420" s="36"/>
      <c r="AV420" s="36"/>
      <c r="AW420" s="36"/>
    </row>
    <row r="421" spans="42:49">
      <c r="AP421" s="36"/>
      <c r="AQ421" s="36"/>
      <c r="AR421" s="36"/>
      <c r="AS421" s="36"/>
      <c r="AT421" s="36"/>
      <c r="AU421" s="36"/>
      <c r="AV421" s="36"/>
      <c r="AW421" s="36"/>
    </row>
    <row r="422" spans="42:49">
      <c r="AP422" s="36"/>
      <c r="AQ422" s="36"/>
      <c r="AR422" s="36"/>
      <c r="AS422" s="36"/>
      <c r="AT422" s="36"/>
      <c r="AU422" s="36"/>
      <c r="AV422" s="36"/>
      <c r="AW422" s="36"/>
    </row>
    <row r="423" spans="42:49">
      <c r="AP423" s="36"/>
      <c r="AQ423" s="36"/>
      <c r="AR423" s="36"/>
      <c r="AS423" s="36"/>
      <c r="AT423" s="36"/>
      <c r="AU423" s="36"/>
      <c r="AV423" s="36"/>
      <c r="AW423" s="36"/>
    </row>
    <row r="424" spans="42:49">
      <c r="AP424" s="36"/>
      <c r="AQ424" s="36"/>
      <c r="AR424" s="36"/>
      <c r="AS424" s="36"/>
      <c r="AT424" s="36"/>
      <c r="AU424" s="36"/>
      <c r="AV424" s="36"/>
      <c r="AW424" s="36"/>
    </row>
    <row r="425" spans="42:49">
      <c r="AP425" s="36"/>
      <c r="AQ425" s="36"/>
      <c r="AR425" s="36"/>
      <c r="AS425" s="36"/>
      <c r="AT425" s="36"/>
      <c r="AU425" s="36"/>
      <c r="AV425" s="36"/>
      <c r="AW425" s="36"/>
    </row>
    <row r="426" spans="42:49">
      <c r="AP426" s="36"/>
      <c r="AQ426" s="36"/>
      <c r="AR426" s="36"/>
      <c r="AS426" s="36"/>
      <c r="AT426" s="36"/>
      <c r="AU426" s="36"/>
      <c r="AV426" s="36"/>
      <c r="AW426" s="36"/>
    </row>
    <row r="427" spans="42:49">
      <c r="AP427" s="36"/>
      <c r="AQ427" s="36"/>
      <c r="AR427" s="36"/>
      <c r="AS427" s="36"/>
      <c r="AT427" s="36"/>
      <c r="AU427" s="36"/>
      <c r="AV427" s="36"/>
      <c r="AW427" s="36"/>
    </row>
    <row r="428" spans="42:49">
      <c r="AP428" s="36"/>
      <c r="AQ428" s="36"/>
      <c r="AR428" s="36"/>
      <c r="AS428" s="36"/>
      <c r="AT428" s="36"/>
      <c r="AU428" s="36"/>
      <c r="AV428" s="36"/>
      <c r="AW428" s="36"/>
    </row>
    <row r="429" spans="42:49">
      <c r="AP429" s="36"/>
      <c r="AQ429" s="36"/>
      <c r="AR429" s="36"/>
      <c r="AS429" s="36"/>
      <c r="AT429" s="36"/>
      <c r="AU429" s="36"/>
      <c r="AV429" s="36"/>
      <c r="AW429" s="36"/>
    </row>
    <row r="430" spans="42:49">
      <c r="AP430" s="36"/>
      <c r="AQ430" s="36"/>
      <c r="AR430" s="36"/>
      <c r="AS430" s="36"/>
      <c r="AT430" s="36"/>
      <c r="AU430" s="36"/>
      <c r="AV430" s="36"/>
      <c r="AW430" s="36"/>
    </row>
    <row r="431" spans="42:49">
      <c r="AP431" s="36"/>
      <c r="AQ431" s="36"/>
      <c r="AR431" s="36"/>
      <c r="AS431" s="36"/>
      <c r="AT431" s="36"/>
      <c r="AU431" s="36"/>
      <c r="AV431" s="36"/>
      <c r="AW431" s="36"/>
    </row>
    <row r="432" spans="42:49">
      <c r="AP432" s="36"/>
      <c r="AQ432" s="36"/>
      <c r="AR432" s="36"/>
      <c r="AS432" s="36"/>
      <c r="AT432" s="36"/>
      <c r="AU432" s="36"/>
      <c r="AV432" s="36"/>
      <c r="AW432" s="36"/>
    </row>
    <row r="433" spans="42:49">
      <c r="AP433" s="36"/>
      <c r="AQ433" s="36"/>
      <c r="AR433" s="36"/>
      <c r="AS433" s="36"/>
      <c r="AT433" s="36"/>
      <c r="AU433" s="36"/>
      <c r="AV433" s="36"/>
      <c r="AW433" s="36"/>
    </row>
    <row r="434" spans="42:49">
      <c r="AP434" s="36"/>
      <c r="AQ434" s="36"/>
      <c r="AR434" s="36"/>
      <c r="AS434" s="36"/>
      <c r="AT434" s="36"/>
      <c r="AU434" s="36"/>
      <c r="AV434" s="36"/>
      <c r="AW434" s="36"/>
    </row>
    <row r="435" spans="42:49">
      <c r="AP435" s="36"/>
      <c r="AQ435" s="36"/>
      <c r="AR435" s="36"/>
      <c r="AS435" s="36"/>
      <c r="AT435" s="36"/>
      <c r="AU435" s="36"/>
      <c r="AV435" s="36"/>
      <c r="AW435" s="36"/>
    </row>
    <row r="436" spans="42:49">
      <c r="AP436" s="36"/>
      <c r="AQ436" s="36"/>
      <c r="AR436" s="36"/>
      <c r="AS436" s="36"/>
      <c r="AT436" s="36"/>
      <c r="AU436" s="36"/>
      <c r="AV436" s="36"/>
      <c r="AW436" s="36"/>
    </row>
    <row r="437" spans="42:49">
      <c r="AP437" s="36"/>
      <c r="AQ437" s="36"/>
      <c r="AR437" s="36"/>
      <c r="AS437" s="36"/>
      <c r="AT437" s="36"/>
      <c r="AU437" s="36"/>
      <c r="AV437" s="36"/>
      <c r="AW437" s="36"/>
    </row>
    <row r="438" spans="42:49">
      <c r="AP438" s="36"/>
      <c r="AQ438" s="36"/>
      <c r="AR438" s="36"/>
      <c r="AS438" s="36"/>
      <c r="AT438" s="36"/>
      <c r="AU438" s="36"/>
      <c r="AV438" s="36"/>
      <c r="AW438" s="36"/>
    </row>
    <row r="439" spans="42:49">
      <c r="AP439" s="36"/>
      <c r="AQ439" s="36"/>
      <c r="AR439" s="36"/>
      <c r="AS439" s="36"/>
      <c r="AT439" s="36"/>
      <c r="AU439" s="36"/>
      <c r="AV439" s="36"/>
      <c r="AW439" s="36"/>
    </row>
    <row r="440" spans="42:49">
      <c r="AP440" s="36"/>
      <c r="AQ440" s="36"/>
      <c r="AR440" s="36"/>
      <c r="AS440" s="36"/>
      <c r="AT440" s="36"/>
      <c r="AU440" s="36"/>
      <c r="AV440" s="36"/>
      <c r="AW440" s="36"/>
    </row>
    <row r="441" spans="42:49">
      <c r="AP441" s="36"/>
      <c r="AQ441" s="36"/>
      <c r="AR441" s="36"/>
      <c r="AS441" s="36"/>
      <c r="AT441" s="36"/>
      <c r="AU441" s="36"/>
      <c r="AV441" s="36"/>
      <c r="AW441" s="36"/>
    </row>
    <row r="442" spans="42:49">
      <c r="AP442" s="36"/>
      <c r="AQ442" s="36"/>
      <c r="AR442" s="36"/>
      <c r="AS442" s="36"/>
      <c r="AT442" s="36"/>
      <c r="AU442" s="36"/>
      <c r="AV442" s="36"/>
      <c r="AW442" s="36"/>
    </row>
    <row r="443" spans="42:49">
      <c r="AP443" s="36"/>
      <c r="AQ443" s="36"/>
      <c r="AR443" s="36"/>
      <c r="AS443" s="36"/>
      <c r="AT443" s="36"/>
      <c r="AU443" s="36"/>
      <c r="AV443" s="36"/>
      <c r="AW443" s="36"/>
    </row>
    <row r="444" spans="42:49">
      <c r="AP444" s="36"/>
      <c r="AQ444" s="36"/>
      <c r="AR444" s="36"/>
      <c r="AS444" s="36"/>
      <c r="AT444" s="36"/>
      <c r="AU444" s="36"/>
      <c r="AV444" s="36"/>
      <c r="AW444" s="36"/>
    </row>
    <row r="445" spans="42:49">
      <c r="AP445" s="36"/>
      <c r="AQ445" s="36"/>
      <c r="AR445" s="36"/>
      <c r="AS445" s="36"/>
      <c r="AT445" s="36"/>
      <c r="AU445" s="36"/>
      <c r="AV445" s="36"/>
      <c r="AW445" s="36"/>
    </row>
    <row r="446" spans="42:49">
      <c r="AP446" s="36"/>
      <c r="AQ446" s="36"/>
      <c r="AR446" s="36"/>
      <c r="AS446" s="36"/>
      <c r="AT446" s="36"/>
      <c r="AU446" s="36"/>
      <c r="AV446" s="36"/>
      <c r="AW446" s="36"/>
    </row>
    <row r="447" spans="42:49">
      <c r="AP447" s="36"/>
      <c r="AQ447" s="36"/>
      <c r="AR447" s="36"/>
      <c r="AS447" s="36"/>
      <c r="AT447" s="36"/>
      <c r="AU447" s="36"/>
      <c r="AV447" s="36"/>
      <c r="AW447" s="36"/>
    </row>
    <row r="448" spans="42:49">
      <c r="AP448" s="36"/>
      <c r="AQ448" s="36"/>
      <c r="AR448" s="36"/>
      <c r="AS448" s="36"/>
      <c r="AT448" s="36"/>
      <c r="AU448" s="36"/>
      <c r="AV448" s="36"/>
      <c r="AW448" s="36"/>
    </row>
    <row r="449" spans="42:49">
      <c r="AP449" s="36"/>
      <c r="AQ449" s="36"/>
      <c r="AR449" s="36"/>
      <c r="AS449" s="36"/>
      <c r="AT449" s="36"/>
      <c r="AU449" s="36"/>
      <c r="AV449" s="36"/>
      <c r="AW449" s="36"/>
    </row>
    <row r="450" spans="42:49">
      <c r="AP450" s="36"/>
      <c r="AQ450" s="36"/>
      <c r="AR450" s="36"/>
      <c r="AS450" s="36"/>
      <c r="AT450" s="36"/>
      <c r="AU450" s="36"/>
      <c r="AV450" s="36"/>
      <c r="AW450" s="36"/>
    </row>
    <row r="451" spans="42:49">
      <c r="AP451" s="36"/>
      <c r="AQ451" s="36"/>
      <c r="AR451" s="36"/>
      <c r="AS451" s="36"/>
      <c r="AT451" s="36"/>
      <c r="AU451" s="36"/>
      <c r="AV451" s="36"/>
      <c r="AW451" s="36"/>
    </row>
    <row r="452" spans="42:49">
      <c r="AP452" s="36"/>
      <c r="AQ452" s="36"/>
      <c r="AR452" s="36"/>
      <c r="AS452" s="36"/>
      <c r="AT452" s="36"/>
      <c r="AU452" s="36"/>
      <c r="AV452" s="36"/>
      <c r="AW452" s="36"/>
    </row>
    <row r="453" spans="42:49">
      <c r="AP453" s="36"/>
      <c r="AQ453" s="36"/>
      <c r="AR453" s="36"/>
      <c r="AS453" s="36"/>
      <c r="AT453" s="36"/>
      <c r="AU453" s="36"/>
      <c r="AV453" s="36"/>
      <c r="AW453" s="36"/>
    </row>
    <row r="454" spans="42:49">
      <c r="AP454" s="36"/>
      <c r="AQ454" s="36"/>
      <c r="AR454" s="36"/>
      <c r="AS454" s="36"/>
      <c r="AT454" s="36"/>
      <c r="AU454" s="36"/>
      <c r="AV454" s="36"/>
      <c r="AW454" s="36"/>
    </row>
    <row r="455" spans="42:49">
      <c r="AP455" s="36"/>
      <c r="AQ455" s="36"/>
      <c r="AR455" s="36"/>
      <c r="AS455" s="36"/>
      <c r="AT455" s="36"/>
      <c r="AU455" s="36"/>
      <c r="AV455" s="36"/>
      <c r="AW455" s="36"/>
    </row>
    <row r="456" spans="42:49">
      <c r="AP456" s="36"/>
      <c r="AQ456" s="36"/>
      <c r="AR456" s="36"/>
      <c r="AS456" s="36"/>
      <c r="AT456" s="36"/>
      <c r="AU456" s="36"/>
      <c r="AV456" s="36"/>
      <c r="AW456" s="36"/>
    </row>
    <row r="457" spans="42:49">
      <c r="AP457" s="36"/>
      <c r="AQ457" s="36"/>
      <c r="AR457" s="36"/>
      <c r="AS457" s="36"/>
      <c r="AT457" s="36"/>
      <c r="AU457" s="36"/>
      <c r="AV457" s="36"/>
      <c r="AW457" s="36"/>
    </row>
    <row r="458" spans="42:49">
      <c r="AP458" s="36"/>
      <c r="AQ458" s="36"/>
      <c r="AR458" s="36"/>
      <c r="AS458" s="36"/>
      <c r="AT458" s="36"/>
      <c r="AU458" s="36"/>
      <c r="AV458" s="36"/>
      <c r="AW458" s="36"/>
    </row>
    <row r="459" spans="42:49">
      <c r="AP459" s="36"/>
      <c r="AQ459" s="36"/>
      <c r="AR459" s="36"/>
      <c r="AS459" s="36"/>
      <c r="AT459" s="36"/>
      <c r="AU459" s="36"/>
      <c r="AV459" s="36"/>
      <c r="AW459" s="36"/>
    </row>
    <row r="460" spans="42:49">
      <c r="AP460" s="36"/>
      <c r="AQ460" s="36"/>
      <c r="AR460" s="36"/>
      <c r="AS460" s="36"/>
      <c r="AT460" s="36"/>
      <c r="AU460" s="36"/>
      <c r="AV460" s="36"/>
      <c r="AW460" s="36"/>
    </row>
    <row r="461" spans="42:49">
      <c r="AP461" s="36"/>
      <c r="AQ461" s="36"/>
      <c r="AR461" s="36"/>
      <c r="AS461" s="36"/>
      <c r="AT461" s="36"/>
      <c r="AU461" s="36"/>
      <c r="AV461" s="36"/>
      <c r="AW461" s="36"/>
    </row>
    <row r="462" spans="42:49">
      <c r="AP462" s="36"/>
      <c r="AQ462" s="36"/>
      <c r="AR462" s="36"/>
      <c r="AS462" s="36"/>
      <c r="AT462" s="36"/>
      <c r="AU462" s="36"/>
      <c r="AV462" s="36"/>
      <c r="AW462" s="36"/>
    </row>
    <row r="463" spans="42:49">
      <c r="AP463" s="36"/>
      <c r="AQ463" s="36"/>
      <c r="AR463" s="36"/>
      <c r="AS463" s="36"/>
      <c r="AT463" s="36"/>
      <c r="AU463" s="36"/>
      <c r="AV463" s="36"/>
      <c r="AW463" s="36"/>
    </row>
    <row r="464" spans="42:49">
      <c r="AP464" s="36"/>
      <c r="AQ464" s="36"/>
      <c r="AR464" s="36"/>
      <c r="AS464" s="36"/>
      <c r="AT464" s="36"/>
      <c r="AU464" s="36"/>
      <c r="AV464" s="36"/>
      <c r="AW464" s="36"/>
    </row>
    <row r="465" spans="42:49">
      <c r="AP465" s="36"/>
      <c r="AQ465" s="36"/>
      <c r="AR465" s="36"/>
      <c r="AS465" s="36"/>
      <c r="AT465" s="36"/>
      <c r="AU465" s="36"/>
      <c r="AV465" s="36"/>
      <c r="AW465" s="36"/>
    </row>
    <row r="466" spans="42:49">
      <c r="AP466" s="36"/>
      <c r="AQ466" s="36"/>
      <c r="AR466" s="36"/>
      <c r="AS466" s="36"/>
      <c r="AT466" s="36"/>
      <c r="AU466" s="36"/>
      <c r="AV466" s="36"/>
      <c r="AW466" s="36"/>
    </row>
    <row r="467" spans="42:49">
      <c r="AP467" s="36"/>
      <c r="AQ467" s="36"/>
      <c r="AR467" s="36"/>
      <c r="AS467" s="36"/>
      <c r="AT467" s="36"/>
      <c r="AU467" s="36"/>
      <c r="AV467" s="36"/>
      <c r="AW467" s="36"/>
    </row>
    <row r="468" spans="42:49">
      <c r="AP468" s="36"/>
      <c r="AQ468" s="36"/>
      <c r="AR468" s="36"/>
      <c r="AS468" s="36"/>
      <c r="AT468" s="36"/>
      <c r="AU468" s="36"/>
      <c r="AV468" s="36"/>
      <c r="AW468" s="36"/>
    </row>
    <row r="469" spans="42:49">
      <c r="AP469" s="36"/>
      <c r="AQ469" s="36"/>
      <c r="AR469" s="36"/>
      <c r="AS469" s="36"/>
      <c r="AT469" s="36"/>
      <c r="AU469" s="36"/>
      <c r="AV469" s="36"/>
      <c r="AW469" s="36"/>
    </row>
    <row r="470" spans="42:49">
      <c r="AP470" s="36"/>
      <c r="AQ470" s="36"/>
      <c r="AR470" s="36"/>
      <c r="AS470" s="36"/>
      <c r="AT470" s="36"/>
      <c r="AU470" s="36"/>
      <c r="AV470" s="36"/>
      <c r="AW470" s="36"/>
    </row>
    <row r="471" spans="42:49">
      <c r="AP471" s="36"/>
      <c r="AQ471" s="36"/>
      <c r="AR471" s="36"/>
      <c r="AS471" s="36"/>
      <c r="AT471" s="36"/>
      <c r="AU471" s="36"/>
      <c r="AV471" s="36"/>
      <c r="AW471" s="36"/>
    </row>
    <row r="472" spans="42:49">
      <c r="AP472" s="36"/>
      <c r="AQ472" s="36"/>
      <c r="AR472" s="36"/>
      <c r="AS472" s="36"/>
      <c r="AT472" s="36"/>
      <c r="AU472" s="36"/>
      <c r="AV472" s="36"/>
      <c r="AW472" s="36"/>
    </row>
    <row r="473" spans="42:49">
      <c r="AP473" s="36"/>
      <c r="AQ473" s="36"/>
      <c r="AR473" s="36"/>
      <c r="AS473" s="36"/>
      <c r="AT473" s="36"/>
      <c r="AU473" s="36"/>
      <c r="AV473" s="36"/>
      <c r="AW473" s="36"/>
    </row>
    <row r="474" spans="42:49">
      <c r="AP474" s="36"/>
      <c r="AQ474" s="36"/>
      <c r="AR474" s="36"/>
      <c r="AS474" s="36"/>
      <c r="AT474" s="36"/>
      <c r="AU474" s="36"/>
      <c r="AV474" s="36"/>
      <c r="AW474" s="36"/>
    </row>
    <row r="475" spans="42:49">
      <c r="AP475" s="36"/>
      <c r="AQ475" s="36"/>
      <c r="AR475" s="36"/>
      <c r="AS475" s="36"/>
      <c r="AT475" s="36"/>
      <c r="AU475" s="36"/>
      <c r="AV475" s="36"/>
      <c r="AW475" s="36"/>
    </row>
    <row r="476" spans="42:49">
      <c r="AP476" s="36"/>
      <c r="AQ476" s="36"/>
      <c r="AR476" s="36"/>
      <c r="AS476" s="36"/>
      <c r="AT476" s="36"/>
      <c r="AU476" s="36"/>
      <c r="AV476" s="36"/>
      <c r="AW476" s="36"/>
    </row>
    <row r="477" spans="42:49">
      <c r="AP477" s="36"/>
      <c r="AQ477" s="36"/>
      <c r="AR477" s="36"/>
      <c r="AS477" s="36"/>
      <c r="AT477" s="36"/>
      <c r="AU477" s="36"/>
      <c r="AV477" s="36"/>
      <c r="AW477" s="36"/>
    </row>
    <row r="478" spans="42:49">
      <c r="AP478" s="36"/>
      <c r="AQ478" s="36"/>
      <c r="AR478" s="36"/>
      <c r="AS478" s="36"/>
      <c r="AT478" s="36"/>
      <c r="AU478" s="36"/>
      <c r="AV478" s="36"/>
      <c r="AW478" s="36"/>
    </row>
    <row r="479" spans="42:49">
      <c r="AP479" s="36"/>
      <c r="AQ479" s="36"/>
      <c r="AR479" s="36"/>
      <c r="AS479" s="36"/>
      <c r="AT479" s="36"/>
      <c r="AU479" s="36"/>
      <c r="AV479" s="36"/>
      <c r="AW479" s="36"/>
    </row>
    <row r="480" spans="42:49">
      <c r="AP480" s="36"/>
      <c r="AQ480" s="36"/>
      <c r="AR480" s="36"/>
      <c r="AS480" s="36"/>
      <c r="AT480" s="36"/>
      <c r="AU480" s="36"/>
      <c r="AV480" s="36"/>
      <c r="AW480" s="36"/>
    </row>
    <row r="481" spans="42:49">
      <c r="AP481" s="36"/>
      <c r="AQ481" s="36"/>
      <c r="AR481" s="36"/>
      <c r="AS481" s="36"/>
      <c r="AT481" s="36"/>
      <c r="AU481" s="36"/>
      <c r="AV481" s="36"/>
      <c r="AW481" s="36"/>
    </row>
    <row r="482" spans="42:49">
      <c r="AP482" s="36"/>
      <c r="AQ482" s="36"/>
      <c r="AR482" s="36"/>
      <c r="AS482" s="36"/>
      <c r="AT482" s="36"/>
      <c r="AU482" s="36"/>
      <c r="AV482" s="36"/>
      <c r="AW482" s="36"/>
    </row>
    <row r="483" spans="42:49">
      <c r="AP483" s="36"/>
      <c r="AQ483" s="36"/>
      <c r="AR483" s="36"/>
      <c r="AS483" s="36"/>
      <c r="AT483" s="36"/>
      <c r="AU483" s="36"/>
      <c r="AV483" s="36"/>
      <c r="AW483" s="36"/>
    </row>
    <row r="484" spans="42:49">
      <c r="AP484" s="36"/>
      <c r="AQ484" s="36"/>
      <c r="AR484" s="36"/>
      <c r="AS484" s="36"/>
      <c r="AT484" s="36"/>
      <c r="AU484" s="36"/>
      <c r="AV484" s="36"/>
      <c r="AW484" s="36"/>
    </row>
    <row r="485" spans="42:49">
      <c r="AP485" s="36"/>
      <c r="AQ485" s="36"/>
      <c r="AR485" s="36"/>
      <c r="AS485" s="36"/>
      <c r="AT485" s="36"/>
      <c r="AU485" s="36"/>
      <c r="AV485" s="36"/>
      <c r="AW485" s="36"/>
    </row>
    <row r="486" spans="42:49">
      <c r="AP486" s="36"/>
      <c r="AQ486" s="36"/>
      <c r="AR486" s="36"/>
      <c r="AS486" s="36"/>
      <c r="AT486" s="36"/>
      <c r="AU486" s="36"/>
      <c r="AV486" s="36"/>
      <c r="AW486" s="36"/>
    </row>
    <row r="487" spans="42:49">
      <c r="AP487" s="36"/>
      <c r="AQ487" s="36"/>
      <c r="AR487" s="36"/>
      <c r="AS487" s="36"/>
      <c r="AT487" s="36"/>
      <c r="AU487" s="36"/>
      <c r="AV487" s="36"/>
      <c r="AW487" s="36"/>
    </row>
    <row r="488" spans="42:49">
      <c r="AP488" s="36"/>
      <c r="AQ488" s="36"/>
      <c r="AR488" s="36"/>
      <c r="AS488" s="36"/>
      <c r="AT488" s="36"/>
      <c r="AU488" s="36"/>
      <c r="AV488" s="36"/>
      <c r="AW488" s="36"/>
    </row>
    <row r="489" spans="42:49">
      <c r="AP489" s="36"/>
      <c r="AQ489" s="36"/>
      <c r="AR489" s="36"/>
      <c r="AS489" s="36"/>
      <c r="AT489" s="36"/>
      <c r="AU489" s="36"/>
      <c r="AV489" s="36"/>
      <c r="AW489" s="36"/>
    </row>
    <row r="490" spans="42:49">
      <c r="AP490" s="36"/>
      <c r="AQ490" s="36"/>
      <c r="AR490" s="36"/>
      <c r="AS490" s="36"/>
      <c r="AT490" s="36"/>
      <c r="AU490" s="36"/>
      <c r="AV490" s="36"/>
      <c r="AW490" s="36"/>
    </row>
    <row r="491" spans="42:49">
      <c r="AP491" s="36"/>
      <c r="AQ491" s="36"/>
      <c r="AR491" s="36"/>
      <c r="AS491" s="36"/>
      <c r="AT491" s="36"/>
      <c r="AU491" s="36"/>
      <c r="AV491" s="36"/>
      <c r="AW491" s="36"/>
    </row>
    <row r="492" spans="42:49">
      <c r="AP492" s="36"/>
      <c r="AQ492" s="36"/>
      <c r="AR492" s="36"/>
      <c r="AS492" s="36"/>
      <c r="AT492" s="36"/>
      <c r="AU492" s="36"/>
      <c r="AV492" s="36"/>
      <c r="AW492" s="36"/>
    </row>
    <row r="493" spans="42:49">
      <c r="AP493" s="36"/>
      <c r="AQ493" s="36"/>
      <c r="AR493" s="36"/>
      <c r="AS493" s="36"/>
      <c r="AT493" s="36"/>
      <c r="AU493" s="36"/>
      <c r="AV493" s="36"/>
      <c r="AW493" s="36"/>
    </row>
    <row r="494" spans="42:49">
      <c r="AP494" s="36"/>
      <c r="AQ494" s="36"/>
      <c r="AR494" s="36"/>
      <c r="AS494" s="36"/>
      <c r="AT494" s="36"/>
      <c r="AU494" s="36"/>
      <c r="AV494" s="36"/>
      <c r="AW494" s="36"/>
    </row>
    <row r="495" spans="42:49">
      <c r="AP495" s="36"/>
      <c r="AQ495" s="36"/>
      <c r="AR495" s="36"/>
      <c r="AS495" s="36"/>
      <c r="AT495" s="36"/>
      <c r="AU495" s="36"/>
      <c r="AV495" s="36"/>
      <c r="AW495" s="36"/>
    </row>
    <row r="496" spans="42:49">
      <c r="AP496" s="36"/>
      <c r="AQ496" s="36"/>
      <c r="AR496" s="36"/>
      <c r="AS496" s="36"/>
      <c r="AT496" s="36"/>
      <c r="AU496" s="36"/>
      <c r="AV496" s="36"/>
      <c r="AW496" s="36"/>
    </row>
    <row r="497" spans="42:49">
      <c r="AP497" s="36"/>
      <c r="AQ497" s="36"/>
      <c r="AR497" s="36"/>
      <c r="AS497" s="36"/>
      <c r="AT497" s="36"/>
      <c r="AU497" s="36"/>
      <c r="AV497" s="36"/>
      <c r="AW497" s="36"/>
    </row>
    <row r="498" spans="42:49">
      <c r="AP498" s="36"/>
      <c r="AQ498" s="36"/>
      <c r="AR498" s="36"/>
      <c r="AS498" s="36"/>
      <c r="AT498" s="36"/>
      <c r="AU498" s="36"/>
      <c r="AV498" s="36"/>
      <c r="AW498" s="36"/>
    </row>
    <row r="499" spans="42:49">
      <c r="AP499" s="36"/>
      <c r="AQ499" s="36"/>
      <c r="AR499" s="36"/>
      <c r="AS499" s="36"/>
      <c r="AT499" s="36"/>
      <c r="AU499" s="36"/>
      <c r="AV499" s="36"/>
      <c r="AW499" s="36"/>
    </row>
    <row r="500" spans="42:49">
      <c r="AP500" s="36"/>
      <c r="AQ500" s="36"/>
      <c r="AR500" s="36"/>
      <c r="AS500" s="36"/>
      <c r="AT500" s="36"/>
      <c r="AU500" s="36"/>
      <c r="AV500" s="36"/>
      <c r="AW500" s="36"/>
    </row>
    <row r="501" spans="42:49">
      <c r="AP501" s="36"/>
      <c r="AQ501" s="36"/>
      <c r="AR501" s="36"/>
      <c r="AS501" s="36"/>
      <c r="AT501" s="36"/>
      <c r="AU501" s="36"/>
      <c r="AV501" s="36"/>
      <c r="AW501" s="36"/>
    </row>
    <row r="502" spans="42:49">
      <c r="AP502" s="36"/>
      <c r="AQ502" s="36"/>
      <c r="AR502" s="36"/>
      <c r="AS502" s="36"/>
      <c r="AT502" s="36"/>
      <c r="AU502" s="36"/>
      <c r="AV502" s="36"/>
      <c r="AW502" s="36"/>
    </row>
    <row r="503" spans="42:49">
      <c r="AP503" s="36"/>
      <c r="AQ503" s="36"/>
      <c r="AR503" s="36"/>
      <c r="AS503" s="36"/>
      <c r="AT503" s="36"/>
      <c r="AU503" s="36"/>
      <c r="AV503" s="36"/>
      <c r="AW503" s="36"/>
    </row>
    <row r="504" spans="42:49">
      <c r="AP504" s="36"/>
      <c r="AQ504" s="36"/>
      <c r="AR504" s="36"/>
      <c r="AS504" s="36"/>
      <c r="AT504" s="36"/>
      <c r="AU504" s="36"/>
      <c r="AV504" s="36"/>
      <c r="AW504" s="36"/>
    </row>
    <row r="505" spans="42:49">
      <c r="AP505" s="36"/>
      <c r="AQ505" s="36"/>
      <c r="AR505" s="36"/>
      <c r="AS505" s="36"/>
      <c r="AT505" s="36"/>
      <c r="AU505" s="36"/>
      <c r="AV505" s="36"/>
      <c r="AW505" s="36"/>
    </row>
    <row r="506" spans="42:49">
      <c r="AP506" s="36"/>
      <c r="AQ506" s="36"/>
      <c r="AR506" s="36"/>
      <c r="AS506" s="36"/>
      <c r="AT506" s="36"/>
      <c r="AU506" s="36"/>
      <c r="AV506" s="36"/>
      <c r="AW506" s="36"/>
    </row>
    <row r="507" spans="42:49">
      <c r="AP507" s="36"/>
      <c r="AQ507" s="36"/>
      <c r="AR507" s="36"/>
      <c r="AS507" s="36"/>
      <c r="AT507" s="36"/>
      <c r="AU507" s="36"/>
      <c r="AV507" s="36"/>
      <c r="AW507" s="36"/>
    </row>
    <row r="508" spans="42:49">
      <c r="AP508" s="36"/>
      <c r="AQ508" s="36"/>
      <c r="AR508" s="36"/>
      <c r="AS508" s="36"/>
      <c r="AT508" s="36"/>
      <c r="AU508" s="36"/>
      <c r="AV508" s="36"/>
      <c r="AW508" s="36"/>
    </row>
    <row r="509" spans="42:49">
      <c r="AP509" s="36"/>
      <c r="AQ509" s="36"/>
      <c r="AR509" s="36"/>
      <c r="AS509" s="36"/>
      <c r="AT509" s="36"/>
      <c r="AU509" s="36"/>
      <c r="AV509" s="36"/>
      <c r="AW509" s="36"/>
    </row>
    <row r="510" spans="42:49">
      <c r="AP510" s="36"/>
      <c r="AQ510" s="36"/>
      <c r="AR510" s="36"/>
      <c r="AS510" s="36"/>
      <c r="AT510" s="36"/>
      <c r="AU510" s="36"/>
      <c r="AV510" s="36"/>
      <c r="AW510" s="36"/>
    </row>
    <row r="511" spans="42:49">
      <c r="AP511" s="36"/>
      <c r="AQ511" s="36"/>
      <c r="AR511" s="36"/>
      <c r="AS511" s="36"/>
      <c r="AT511" s="36"/>
      <c r="AU511" s="36"/>
      <c r="AV511" s="36"/>
      <c r="AW511" s="36"/>
    </row>
    <row r="512" spans="42:49">
      <c r="AP512" s="36"/>
      <c r="AQ512" s="36"/>
      <c r="AR512" s="36"/>
      <c r="AS512" s="36"/>
      <c r="AT512" s="36"/>
      <c r="AU512" s="36"/>
      <c r="AV512" s="36"/>
      <c r="AW512" s="36"/>
    </row>
    <row r="513" spans="42:49">
      <c r="AP513" s="36"/>
      <c r="AQ513" s="36"/>
      <c r="AR513" s="36"/>
      <c r="AS513" s="36"/>
      <c r="AT513" s="36"/>
      <c r="AU513" s="36"/>
      <c r="AV513" s="36"/>
      <c r="AW513" s="36"/>
    </row>
    <row r="514" spans="42:49">
      <c r="AP514" s="36"/>
      <c r="AQ514" s="36"/>
      <c r="AR514" s="36"/>
      <c r="AS514" s="36"/>
      <c r="AT514" s="36"/>
      <c r="AU514" s="36"/>
      <c r="AV514" s="36"/>
      <c r="AW514" s="36"/>
    </row>
    <row r="515" spans="42:49">
      <c r="AP515" s="36"/>
      <c r="AQ515" s="36"/>
      <c r="AR515" s="36"/>
      <c r="AS515" s="36"/>
      <c r="AT515" s="36"/>
      <c r="AU515" s="36"/>
      <c r="AV515" s="36"/>
      <c r="AW515" s="36"/>
    </row>
    <row r="516" spans="42:49">
      <c r="AP516" s="36"/>
      <c r="AQ516" s="36"/>
      <c r="AR516" s="36"/>
      <c r="AS516" s="36"/>
      <c r="AT516" s="36"/>
      <c r="AU516" s="36"/>
      <c r="AV516" s="36"/>
      <c r="AW516" s="36"/>
    </row>
    <row r="517" spans="42:49">
      <c r="AP517" s="36"/>
      <c r="AQ517" s="36"/>
      <c r="AR517" s="36"/>
      <c r="AS517" s="36"/>
      <c r="AT517" s="36"/>
      <c r="AU517" s="36"/>
      <c r="AV517" s="36"/>
      <c r="AW517" s="36"/>
    </row>
    <row r="518" spans="42:49">
      <c r="AP518" s="36"/>
      <c r="AQ518" s="36"/>
      <c r="AR518" s="36"/>
      <c r="AS518" s="36"/>
      <c r="AT518" s="36"/>
      <c r="AU518" s="36"/>
      <c r="AV518" s="36"/>
      <c r="AW518" s="36"/>
    </row>
    <row r="519" spans="42:49">
      <c r="AP519" s="36"/>
      <c r="AQ519" s="36"/>
      <c r="AR519" s="36"/>
      <c r="AS519" s="36"/>
      <c r="AT519" s="36"/>
      <c r="AU519" s="36"/>
      <c r="AV519" s="36"/>
      <c r="AW519" s="36"/>
    </row>
    <row r="520" spans="42:49">
      <c r="AP520" s="36"/>
      <c r="AQ520" s="36"/>
      <c r="AR520" s="36"/>
      <c r="AS520" s="36"/>
      <c r="AT520" s="36"/>
      <c r="AU520" s="36"/>
      <c r="AV520" s="36"/>
      <c r="AW520" s="36"/>
    </row>
    <row r="521" spans="42:49">
      <c r="AP521" s="36"/>
      <c r="AQ521" s="36"/>
      <c r="AR521" s="36"/>
      <c r="AS521" s="36"/>
      <c r="AT521" s="36"/>
      <c r="AU521" s="36"/>
      <c r="AV521" s="36"/>
      <c r="AW521" s="36"/>
    </row>
    <row r="522" spans="42:49">
      <c r="AP522" s="36"/>
      <c r="AQ522" s="36"/>
      <c r="AR522" s="36"/>
      <c r="AS522" s="36"/>
      <c r="AT522" s="36"/>
      <c r="AU522" s="36"/>
      <c r="AV522" s="36"/>
      <c r="AW522" s="36"/>
    </row>
    <row r="523" spans="42:49">
      <c r="AP523" s="36"/>
      <c r="AQ523" s="36"/>
      <c r="AR523" s="36"/>
      <c r="AS523" s="36"/>
      <c r="AT523" s="36"/>
      <c r="AU523" s="36"/>
      <c r="AV523" s="36"/>
      <c r="AW523" s="36"/>
    </row>
    <row r="524" spans="42:49">
      <c r="AP524" s="36"/>
      <c r="AQ524" s="36"/>
      <c r="AR524" s="36"/>
      <c r="AS524" s="36"/>
      <c r="AT524" s="36"/>
      <c r="AU524" s="36"/>
      <c r="AV524" s="36"/>
      <c r="AW524" s="36"/>
    </row>
    <row r="525" spans="42:49">
      <c r="AP525" s="36"/>
      <c r="AQ525" s="36"/>
      <c r="AR525" s="36"/>
      <c r="AS525" s="36"/>
      <c r="AT525" s="36"/>
      <c r="AU525" s="36"/>
      <c r="AV525" s="36"/>
      <c r="AW525" s="36"/>
    </row>
    <row r="526" spans="42:49">
      <c r="AP526" s="36"/>
      <c r="AQ526" s="36"/>
      <c r="AR526" s="36"/>
      <c r="AS526" s="36"/>
      <c r="AT526" s="36"/>
      <c r="AU526" s="36"/>
      <c r="AV526" s="36"/>
      <c r="AW526" s="36"/>
    </row>
    <row r="527" spans="42:49">
      <c r="AP527" s="36"/>
      <c r="AQ527" s="36"/>
      <c r="AR527" s="36"/>
      <c r="AS527" s="36"/>
      <c r="AT527" s="36"/>
      <c r="AU527" s="36"/>
      <c r="AV527" s="36"/>
      <c r="AW527" s="36"/>
    </row>
    <row r="528" spans="42:49">
      <c r="AP528" s="36"/>
      <c r="AQ528" s="36"/>
      <c r="AR528" s="36"/>
      <c r="AS528" s="36"/>
      <c r="AT528" s="36"/>
      <c r="AU528" s="36"/>
      <c r="AV528" s="36"/>
      <c r="AW528" s="36"/>
    </row>
    <row r="529" spans="42:49">
      <c r="AP529" s="36"/>
      <c r="AQ529" s="36"/>
      <c r="AR529" s="36"/>
      <c r="AS529" s="36"/>
      <c r="AT529" s="36"/>
      <c r="AU529" s="36"/>
      <c r="AV529" s="36"/>
      <c r="AW529" s="36"/>
    </row>
    <row r="530" spans="42:49">
      <c r="AP530" s="36"/>
      <c r="AQ530" s="36"/>
      <c r="AR530" s="36"/>
      <c r="AS530" s="36"/>
      <c r="AT530" s="36"/>
      <c r="AU530" s="36"/>
      <c r="AV530" s="36"/>
      <c r="AW530" s="36"/>
    </row>
    <row r="531" spans="42:49">
      <c r="AP531" s="36"/>
      <c r="AQ531" s="36"/>
      <c r="AR531" s="36"/>
      <c r="AS531" s="36"/>
      <c r="AT531" s="36"/>
      <c r="AU531" s="36"/>
      <c r="AV531" s="36"/>
      <c r="AW531" s="36"/>
    </row>
    <row r="532" spans="42:49">
      <c r="AP532" s="36"/>
      <c r="AQ532" s="36"/>
      <c r="AR532" s="36"/>
      <c r="AS532" s="36"/>
      <c r="AT532" s="36"/>
      <c r="AU532" s="36"/>
      <c r="AV532" s="36"/>
      <c r="AW532" s="36"/>
    </row>
    <row r="533" spans="42:49">
      <c r="AP533" s="36"/>
      <c r="AQ533" s="36"/>
      <c r="AR533" s="36"/>
      <c r="AS533" s="36"/>
      <c r="AT533" s="36"/>
      <c r="AU533" s="36"/>
      <c r="AV533" s="36"/>
      <c r="AW533" s="36"/>
    </row>
    <row r="534" spans="42:49">
      <c r="AP534" s="36"/>
      <c r="AQ534" s="36"/>
      <c r="AR534" s="36"/>
      <c r="AS534" s="36"/>
      <c r="AT534" s="36"/>
      <c r="AU534" s="36"/>
      <c r="AV534" s="36"/>
      <c r="AW534" s="36"/>
    </row>
    <row r="535" spans="42:49">
      <c r="AP535" s="36"/>
      <c r="AQ535" s="36"/>
      <c r="AR535" s="36"/>
      <c r="AS535" s="36"/>
      <c r="AT535" s="36"/>
      <c r="AU535" s="36"/>
      <c r="AV535" s="36"/>
      <c r="AW535" s="36"/>
    </row>
    <row r="536" spans="42:49">
      <c r="AP536" s="36"/>
      <c r="AQ536" s="36"/>
      <c r="AR536" s="36"/>
      <c r="AS536" s="36"/>
      <c r="AT536" s="36"/>
      <c r="AU536" s="36"/>
      <c r="AV536" s="36"/>
      <c r="AW536" s="36"/>
    </row>
    <row r="537" spans="42:49">
      <c r="AP537" s="36"/>
      <c r="AQ537" s="36"/>
      <c r="AR537" s="36"/>
      <c r="AS537" s="36"/>
      <c r="AT537" s="36"/>
      <c r="AU537" s="36"/>
      <c r="AV537" s="36"/>
      <c r="AW537" s="36"/>
    </row>
    <row r="538" spans="42:49">
      <c r="AP538" s="36"/>
      <c r="AQ538" s="36"/>
      <c r="AR538" s="36"/>
      <c r="AS538" s="36"/>
      <c r="AT538" s="36"/>
      <c r="AU538" s="36"/>
      <c r="AV538" s="36"/>
      <c r="AW538" s="36"/>
    </row>
    <row r="539" spans="42:49">
      <c r="AP539" s="36"/>
      <c r="AQ539" s="36"/>
      <c r="AR539" s="36"/>
      <c r="AS539" s="36"/>
      <c r="AT539" s="36"/>
      <c r="AU539" s="36"/>
      <c r="AV539" s="36"/>
      <c r="AW539" s="36"/>
    </row>
    <row r="540" spans="42:49">
      <c r="AP540" s="36"/>
      <c r="AQ540" s="36"/>
      <c r="AR540" s="36"/>
      <c r="AS540" s="36"/>
      <c r="AT540" s="36"/>
      <c r="AU540" s="36"/>
      <c r="AV540" s="36"/>
      <c r="AW540" s="36"/>
    </row>
    <row r="541" spans="42:49">
      <c r="AP541" s="36"/>
      <c r="AQ541" s="36"/>
      <c r="AR541" s="36"/>
      <c r="AS541" s="36"/>
      <c r="AT541" s="36"/>
      <c r="AU541" s="36"/>
      <c r="AV541" s="36"/>
      <c r="AW541" s="36"/>
    </row>
    <row r="542" spans="42:49">
      <c r="AP542" s="36"/>
      <c r="AQ542" s="36"/>
      <c r="AR542" s="36"/>
      <c r="AS542" s="36"/>
      <c r="AT542" s="36"/>
      <c r="AU542" s="36"/>
      <c r="AV542" s="36"/>
      <c r="AW542" s="36"/>
    </row>
    <row r="543" spans="42:49">
      <c r="AP543" s="36"/>
      <c r="AQ543" s="36"/>
      <c r="AR543" s="36"/>
      <c r="AS543" s="36"/>
      <c r="AT543" s="36"/>
      <c r="AU543" s="36"/>
      <c r="AV543" s="36"/>
      <c r="AW543" s="36"/>
    </row>
    <row r="544" spans="42:49">
      <c r="AP544" s="36"/>
      <c r="AQ544" s="36"/>
      <c r="AR544" s="36"/>
      <c r="AS544" s="36"/>
      <c r="AT544" s="36"/>
      <c r="AU544" s="36"/>
      <c r="AV544" s="36"/>
      <c r="AW544" s="36"/>
    </row>
    <row r="545" spans="42:49">
      <c r="AP545" s="36"/>
      <c r="AQ545" s="36"/>
      <c r="AR545" s="36"/>
      <c r="AS545" s="36"/>
      <c r="AT545" s="36"/>
      <c r="AU545" s="36"/>
      <c r="AV545" s="36"/>
      <c r="AW545" s="36"/>
    </row>
    <row r="546" spans="42:49">
      <c r="AP546" s="36"/>
      <c r="AQ546" s="36"/>
      <c r="AR546" s="36"/>
      <c r="AS546" s="36"/>
      <c r="AT546" s="36"/>
      <c r="AU546" s="36"/>
      <c r="AV546" s="36"/>
      <c r="AW546" s="36"/>
    </row>
    <row r="547" spans="42:49">
      <c r="AP547" s="36"/>
      <c r="AQ547" s="36"/>
      <c r="AR547" s="36"/>
      <c r="AS547" s="36"/>
      <c r="AT547" s="36"/>
      <c r="AU547" s="36"/>
      <c r="AV547" s="36"/>
      <c r="AW547" s="36"/>
    </row>
    <row r="548" spans="42:49">
      <c r="AP548" s="36"/>
      <c r="AQ548" s="36"/>
      <c r="AR548" s="36"/>
      <c r="AS548" s="36"/>
      <c r="AT548" s="36"/>
      <c r="AU548" s="36"/>
      <c r="AV548" s="36"/>
      <c r="AW548" s="36"/>
    </row>
    <row r="549" spans="42:49">
      <c r="AP549" s="36"/>
      <c r="AQ549" s="36"/>
      <c r="AR549" s="36"/>
      <c r="AS549" s="36"/>
      <c r="AT549" s="36"/>
      <c r="AU549" s="36"/>
      <c r="AV549" s="36"/>
      <c r="AW549" s="36"/>
    </row>
    <row r="550" spans="42:49">
      <c r="AP550" s="36"/>
      <c r="AQ550" s="36"/>
      <c r="AR550" s="36"/>
      <c r="AS550" s="36"/>
      <c r="AT550" s="36"/>
      <c r="AU550" s="36"/>
      <c r="AV550" s="36"/>
      <c r="AW550" s="36"/>
    </row>
    <row r="551" spans="42:49">
      <c r="AP551" s="36"/>
      <c r="AQ551" s="36"/>
      <c r="AR551" s="36"/>
      <c r="AS551" s="36"/>
      <c r="AT551" s="36"/>
      <c r="AU551" s="36"/>
      <c r="AV551" s="36"/>
      <c r="AW551" s="36"/>
    </row>
    <row r="552" spans="42:49">
      <c r="AP552" s="36"/>
      <c r="AQ552" s="36"/>
      <c r="AR552" s="36"/>
      <c r="AS552" s="36"/>
      <c r="AT552" s="36"/>
      <c r="AU552" s="36"/>
      <c r="AV552" s="36"/>
      <c r="AW552" s="36"/>
    </row>
    <row r="553" spans="42:49">
      <c r="AP553" s="36"/>
      <c r="AQ553" s="36"/>
      <c r="AR553" s="36"/>
      <c r="AS553" s="36"/>
      <c r="AT553" s="36"/>
      <c r="AU553" s="36"/>
      <c r="AV553" s="36"/>
      <c r="AW553" s="36"/>
    </row>
    <row r="554" spans="42:49">
      <c r="AP554" s="36"/>
      <c r="AQ554" s="36"/>
      <c r="AR554" s="36"/>
      <c r="AS554" s="36"/>
      <c r="AT554" s="36"/>
      <c r="AU554" s="36"/>
      <c r="AV554" s="36"/>
      <c r="AW554" s="36"/>
    </row>
    <row r="555" spans="42:49">
      <c r="AP555" s="36"/>
      <c r="AQ555" s="36"/>
      <c r="AR555" s="36"/>
      <c r="AS555" s="36"/>
      <c r="AT555" s="36"/>
      <c r="AU555" s="36"/>
      <c r="AV555" s="36"/>
      <c r="AW555" s="36"/>
    </row>
    <row r="556" spans="42:49">
      <c r="AP556" s="36"/>
      <c r="AQ556" s="36"/>
      <c r="AR556" s="36"/>
      <c r="AS556" s="36"/>
      <c r="AT556" s="36"/>
      <c r="AU556" s="36"/>
      <c r="AV556" s="36"/>
      <c r="AW556" s="36"/>
    </row>
    <row r="557" spans="42:49">
      <c r="AP557" s="36"/>
      <c r="AQ557" s="36"/>
      <c r="AR557" s="36"/>
      <c r="AS557" s="36"/>
      <c r="AT557" s="36"/>
      <c r="AU557" s="36"/>
      <c r="AV557" s="36"/>
      <c r="AW557" s="36"/>
    </row>
    <row r="558" spans="42:49">
      <c r="AP558" s="36"/>
      <c r="AQ558" s="36"/>
      <c r="AR558" s="36"/>
      <c r="AS558" s="36"/>
      <c r="AT558" s="36"/>
      <c r="AU558" s="36"/>
      <c r="AV558" s="36"/>
      <c r="AW558" s="36"/>
    </row>
    <row r="559" spans="42:49">
      <c r="AP559" s="36"/>
      <c r="AQ559" s="36"/>
      <c r="AR559" s="36"/>
      <c r="AS559" s="36"/>
      <c r="AT559" s="36"/>
      <c r="AU559" s="36"/>
      <c r="AV559" s="36"/>
      <c r="AW559" s="36"/>
    </row>
    <row r="560" spans="42:49">
      <c r="AP560" s="36"/>
      <c r="AQ560" s="36"/>
      <c r="AR560" s="36"/>
      <c r="AS560" s="36"/>
      <c r="AT560" s="36"/>
      <c r="AU560" s="36"/>
      <c r="AV560" s="36"/>
      <c r="AW560" s="36"/>
    </row>
    <row r="561" spans="42:49">
      <c r="AP561" s="36"/>
      <c r="AQ561" s="36"/>
      <c r="AR561" s="36"/>
      <c r="AS561" s="36"/>
      <c r="AT561" s="36"/>
      <c r="AU561" s="36"/>
      <c r="AV561" s="36"/>
      <c r="AW561" s="36"/>
    </row>
    <row r="562" spans="42:49">
      <c r="AP562" s="36"/>
      <c r="AQ562" s="36"/>
      <c r="AR562" s="36"/>
      <c r="AS562" s="36"/>
      <c r="AT562" s="36"/>
      <c r="AU562" s="36"/>
      <c r="AV562" s="36"/>
      <c r="AW562" s="36"/>
    </row>
    <row r="563" spans="42:49">
      <c r="AP563" s="36"/>
      <c r="AQ563" s="36"/>
      <c r="AR563" s="36"/>
      <c r="AS563" s="36"/>
      <c r="AT563" s="36"/>
      <c r="AU563" s="36"/>
      <c r="AV563" s="36"/>
      <c r="AW563" s="36"/>
    </row>
    <row r="564" spans="42:49">
      <c r="AP564" s="36"/>
      <c r="AQ564" s="36"/>
      <c r="AR564" s="36"/>
      <c r="AS564" s="36"/>
      <c r="AT564" s="36"/>
      <c r="AU564" s="36"/>
      <c r="AV564" s="36"/>
      <c r="AW564" s="36"/>
    </row>
    <row r="565" spans="42:49">
      <c r="AP565" s="36"/>
      <c r="AQ565" s="36"/>
      <c r="AR565" s="36"/>
      <c r="AS565" s="36"/>
      <c r="AT565" s="36"/>
      <c r="AU565" s="36"/>
      <c r="AV565" s="36"/>
      <c r="AW565" s="36"/>
    </row>
    <row r="566" spans="42:49">
      <c r="AP566" s="36"/>
      <c r="AQ566" s="36"/>
      <c r="AR566" s="36"/>
      <c r="AS566" s="36"/>
      <c r="AT566" s="36"/>
      <c r="AU566" s="36"/>
      <c r="AV566" s="36"/>
      <c r="AW566" s="36"/>
    </row>
    <row r="567" spans="42:49">
      <c r="AP567" s="36"/>
      <c r="AQ567" s="36"/>
      <c r="AR567" s="36"/>
      <c r="AS567" s="36"/>
      <c r="AT567" s="36"/>
      <c r="AU567" s="36"/>
      <c r="AV567" s="36"/>
      <c r="AW567" s="36"/>
    </row>
    <row r="568" spans="42:49">
      <c r="AP568" s="36"/>
      <c r="AQ568" s="36"/>
      <c r="AR568" s="36"/>
      <c r="AS568" s="36"/>
      <c r="AT568" s="36"/>
      <c r="AU568" s="36"/>
      <c r="AV568" s="36"/>
      <c r="AW568" s="36"/>
    </row>
    <row r="569" spans="42:49">
      <c r="AP569" s="36"/>
      <c r="AQ569" s="36"/>
      <c r="AR569" s="36"/>
      <c r="AS569" s="36"/>
      <c r="AT569" s="36"/>
      <c r="AU569" s="36"/>
      <c r="AV569" s="36"/>
      <c r="AW569" s="36"/>
    </row>
    <row r="570" spans="42:49">
      <c r="AP570" s="36"/>
      <c r="AQ570" s="36"/>
      <c r="AR570" s="36"/>
      <c r="AS570" s="36"/>
      <c r="AT570" s="36"/>
      <c r="AU570" s="36"/>
      <c r="AV570" s="36"/>
      <c r="AW570" s="36"/>
    </row>
    <row r="571" spans="42:49">
      <c r="AP571" s="36"/>
      <c r="AQ571" s="36"/>
      <c r="AR571" s="36"/>
      <c r="AS571" s="36"/>
      <c r="AT571" s="36"/>
      <c r="AU571" s="36"/>
      <c r="AV571" s="36"/>
      <c r="AW571" s="36"/>
    </row>
    <row r="572" spans="42:49">
      <c r="AP572" s="36"/>
      <c r="AQ572" s="36"/>
      <c r="AR572" s="36"/>
      <c r="AS572" s="36"/>
      <c r="AT572" s="36"/>
      <c r="AU572" s="36"/>
      <c r="AV572" s="36"/>
      <c r="AW572" s="36"/>
    </row>
    <row r="573" spans="42:49">
      <c r="AP573" s="36"/>
      <c r="AQ573" s="36"/>
      <c r="AR573" s="36"/>
      <c r="AS573" s="36"/>
      <c r="AT573" s="36"/>
      <c r="AU573" s="36"/>
      <c r="AV573" s="36"/>
      <c r="AW573" s="36"/>
    </row>
    <row r="574" spans="42:49">
      <c r="AP574" s="36"/>
      <c r="AQ574" s="36"/>
      <c r="AR574" s="36"/>
      <c r="AS574" s="36"/>
      <c r="AT574" s="36"/>
      <c r="AU574" s="36"/>
      <c r="AV574" s="36"/>
      <c r="AW574" s="36"/>
    </row>
    <row r="575" spans="42:49">
      <c r="AP575" s="36"/>
      <c r="AQ575" s="36"/>
      <c r="AR575" s="36"/>
      <c r="AS575" s="36"/>
      <c r="AT575" s="36"/>
      <c r="AU575" s="36"/>
      <c r="AV575" s="36"/>
      <c r="AW575" s="36"/>
    </row>
    <row r="576" spans="42:49">
      <c r="AP576" s="36"/>
      <c r="AQ576" s="36"/>
      <c r="AR576" s="36"/>
      <c r="AS576" s="36"/>
      <c r="AT576" s="36"/>
      <c r="AU576" s="36"/>
      <c r="AV576" s="36"/>
      <c r="AW576" s="36"/>
    </row>
    <row r="577" spans="42:49">
      <c r="AP577" s="36"/>
      <c r="AQ577" s="36"/>
      <c r="AR577" s="36"/>
      <c r="AS577" s="36"/>
      <c r="AT577" s="36"/>
      <c r="AU577" s="36"/>
      <c r="AV577" s="36"/>
      <c r="AW577" s="36"/>
    </row>
    <row r="578" spans="42:49">
      <c r="AP578" s="36"/>
      <c r="AQ578" s="36"/>
      <c r="AR578" s="36"/>
      <c r="AS578" s="36"/>
      <c r="AT578" s="36"/>
      <c r="AU578" s="36"/>
      <c r="AV578" s="36"/>
      <c r="AW578" s="36"/>
    </row>
    <row r="579" spans="42:49">
      <c r="AP579" s="36"/>
      <c r="AQ579" s="36"/>
      <c r="AR579" s="36"/>
      <c r="AS579" s="36"/>
      <c r="AT579" s="36"/>
      <c r="AU579" s="36"/>
      <c r="AV579" s="36"/>
      <c r="AW579" s="36"/>
    </row>
    <row r="580" spans="42:49">
      <c r="AP580" s="36"/>
      <c r="AQ580" s="36"/>
      <c r="AR580" s="36"/>
      <c r="AS580" s="36"/>
      <c r="AT580" s="36"/>
      <c r="AU580" s="36"/>
      <c r="AV580" s="36"/>
      <c r="AW580" s="36"/>
    </row>
    <row r="581" spans="42:49">
      <c r="AP581" s="36"/>
      <c r="AQ581" s="36"/>
      <c r="AR581" s="36"/>
      <c r="AS581" s="36"/>
      <c r="AT581" s="36"/>
      <c r="AU581" s="36"/>
      <c r="AV581" s="36"/>
      <c r="AW581" s="36"/>
    </row>
    <row r="582" spans="42:49">
      <c r="AP582" s="36"/>
      <c r="AQ582" s="36"/>
      <c r="AR582" s="36"/>
      <c r="AS582" s="36"/>
      <c r="AT582" s="36"/>
      <c r="AU582" s="36"/>
      <c r="AV582" s="36"/>
      <c r="AW582" s="36"/>
    </row>
    <row r="583" spans="42:49">
      <c r="AP583" s="36"/>
      <c r="AQ583" s="36"/>
      <c r="AR583" s="36"/>
      <c r="AS583" s="36"/>
      <c r="AT583" s="36"/>
      <c r="AU583" s="36"/>
      <c r="AV583" s="36"/>
      <c r="AW583" s="36"/>
    </row>
    <row r="584" spans="42:49">
      <c r="AP584" s="36"/>
      <c r="AQ584" s="36"/>
      <c r="AR584" s="36"/>
      <c r="AS584" s="36"/>
      <c r="AT584" s="36"/>
      <c r="AU584" s="36"/>
      <c r="AV584" s="36"/>
      <c r="AW584" s="36"/>
    </row>
    <row r="585" spans="42:49">
      <c r="AP585" s="36"/>
      <c r="AQ585" s="36"/>
      <c r="AR585" s="36"/>
      <c r="AS585" s="36"/>
      <c r="AT585" s="36"/>
      <c r="AU585" s="36"/>
      <c r="AV585" s="36"/>
      <c r="AW585" s="36"/>
    </row>
    <row r="586" spans="42:49">
      <c r="AP586" s="36"/>
      <c r="AQ586" s="36"/>
      <c r="AR586" s="36"/>
      <c r="AS586" s="36"/>
      <c r="AT586" s="36"/>
      <c r="AU586" s="36"/>
      <c r="AV586" s="36"/>
      <c r="AW586" s="36"/>
    </row>
    <row r="587" spans="42:49">
      <c r="AP587" s="36"/>
      <c r="AQ587" s="36"/>
      <c r="AR587" s="36"/>
      <c r="AS587" s="36"/>
      <c r="AT587" s="36"/>
      <c r="AU587" s="36"/>
      <c r="AV587" s="36"/>
      <c r="AW587" s="36"/>
    </row>
    <row r="588" spans="42:49">
      <c r="AP588" s="36"/>
      <c r="AQ588" s="36"/>
      <c r="AR588" s="36"/>
      <c r="AS588" s="36"/>
      <c r="AT588" s="36"/>
      <c r="AU588" s="36"/>
      <c r="AV588" s="36"/>
      <c r="AW588" s="36"/>
    </row>
    <row r="589" spans="42:49">
      <c r="AP589" s="36"/>
      <c r="AQ589" s="36"/>
      <c r="AR589" s="36"/>
      <c r="AS589" s="36"/>
      <c r="AT589" s="36"/>
      <c r="AU589" s="36"/>
      <c r="AV589" s="36"/>
      <c r="AW589" s="36"/>
    </row>
    <row r="590" spans="42:49">
      <c r="AP590" s="36"/>
      <c r="AQ590" s="36"/>
      <c r="AR590" s="36"/>
      <c r="AS590" s="36"/>
      <c r="AT590" s="36"/>
      <c r="AU590" s="36"/>
      <c r="AV590" s="36"/>
      <c r="AW590" s="36"/>
    </row>
    <row r="591" spans="42:49">
      <c r="AP591" s="36"/>
      <c r="AQ591" s="36"/>
      <c r="AR591" s="36"/>
      <c r="AS591" s="36"/>
      <c r="AT591" s="36"/>
      <c r="AU591" s="36"/>
      <c r="AV591" s="36"/>
      <c r="AW591" s="36"/>
    </row>
    <row r="592" spans="42:49">
      <c r="AP592" s="36"/>
      <c r="AQ592" s="36"/>
      <c r="AR592" s="36"/>
      <c r="AS592" s="36"/>
      <c r="AT592" s="36"/>
      <c r="AU592" s="36"/>
      <c r="AV592" s="36"/>
      <c r="AW592" s="36"/>
    </row>
    <row r="593" spans="42:49">
      <c r="AP593" s="36"/>
      <c r="AQ593" s="36"/>
      <c r="AR593" s="36"/>
      <c r="AS593" s="36"/>
      <c r="AT593" s="36"/>
      <c r="AU593" s="36"/>
      <c r="AV593" s="36"/>
      <c r="AW593" s="36"/>
    </row>
    <row r="594" spans="42:49">
      <c r="AP594" s="36"/>
      <c r="AQ594" s="36"/>
      <c r="AR594" s="36"/>
      <c r="AS594" s="36"/>
      <c r="AT594" s="36"/>
      <c r="AU594" s="36"/>
      <c r="AV594" s="36"/>
      <c r="AW594" s="36"/>
    </row>
    <row r="595" spans="42:49">
      <c r="AP595" s="36"/>
      <c r="AQ595" s="36"/>
      <c r="AR595" s="36"/>
      <c r="AS595" s="36"/>
      <c r="AT595" s="36"/>
      <c r="AU595" s="36"/>
      <c r="AV595" s="36"/>
      <c r="AW595" s="36"/>
    </row>
    <row r="596" spans="42:49">
      <c r="AP596" s="36"/>
      <c r="AQ596" s="36"/>
      <c r="AR596" s="36"/>
      <c r="AS596" s="36"/>
      <c r="AT596" s="36"/>
      <c r="AU596" s="36"/>
      <c r="AV596" s="36"/>
      <c r="AW596" s="36"/>
    </row>
    <row r="597" spans="42:49">
      <c r="AP597" s="36"/>
      <c r="AQ597" s="36"/>
      <c r="AR597" s="36"/>
      <c r="AS597" s="36"/>
      <c r="AT597" s="36"/>
      <c r="AU597" s="36"/>
      <c r="AV597" s="36"/>
      <c r="AW597" s="36"/>
    </row>
    <row r="598" spans="42:49">
      <c r="AP598" s="36"/>
      <c r="AQ598" s="36"/>
      <c r="AR598" s="36"/>
      <c r="AS598" s="36"/>
      <c r="AT598" s="36"/>
      <c r="AU598" s="36"/>
      <c r="AV598" s="36"/>
      <c r="AW598" s="36"/>
    </row>
    <row r="599" spans="42:49">
      <c r="AP599" s="36"/>
      <c r="AQ599" s="36"/>
      <c r="AR599" s="36"/>
      <c r="AS599" s="36"/>
      <c r="AT599" s="36"/>
      <c r="AU599" s="36"/>
      <c r="AV599" s="36"/>
      <c r="AW599" s="36"/>
    </row>
    <row r="600" spans="42:49">
      <c r="AP600" s="36"/>
      <c r="AQ600" s="36"/>
      <c r="AR600" s="36"/>
      <c r="AS600" s="36"/>
      <c r="AT600" s="36"/>
      <c r="AU600" s="36"/>
      <c r="AV600" s="36"/>
      <c r="AW600" s="36"/>
    </row>
    <row r="601" spans="42:49">
      <c r="AP601" s="36"/>
      <c r="AQ601" s="36"/>
      <c r="AR601" s="36"/>
      <c r="AS601" s="36"/>
      <c r="AT601" s="36"/>
      <c r="AU601" s="36"/>
      <c r="AV601" s="36"/>
      <c r="AW601" s="36"/>
    </row>
    <row r="602" spans="42:49">
      <c r="AP602" s="36"/>
      <c r="AQ602" s="36"/>
      <c r="AR602" s="36"/>
      <c r="AS602" s="36"/>
      <c r="AT602" s="36"/>
      <c r="AU602" s="36"/>
      <c r="AV602" s="36"/>
      <c r="AW602" s="36"/>
    </row>
    <row r="603" spans="42:49">
      <c r="AP603" s="36"/>
      <c r="AQ603" s="36"/>
      <c r="AR603" s="36"/>
      <c r="AS603" s="36"/>
      <c r="AT603" s="36"/>
      <c r="AU603" s="36"/>
      <c r="AV603" s="36"/>
      <c r="AW603" s="36"/>
    </row>
    <row r="604" spans="42:49">
      <c r="AP604" s="36"/>
      <c r="AQ604" s="36"/>
      <c r="AR604" s="36"/>
      <c r="AS604" s="36"/>
      <c r="AT604" s="36"/>
      <c r="AU604" s="36"/>
      <c r="AV604" s="36"/>
      <c r="AW604" s="36"/>
    </row>
    <row r="605" spans="42:49">
      <c r="AP605" s="36"/>
      <c r="AQ605" s="36"/>
      <c r="AR605" s="36"/>
      <c r="AS605" s="36"/>
      <c r="AT605" s="36"/>
      <c r="AU605" s="36"/>
      <c r="AV605" s="36"/>
      <c r="AW605" s="36"/>
    </row>
    <row r="606" spans="42:49">
      <c r="AP606" s="36"/>
      <c r="AQ606" s="36"/>
      <c r="AR606" s="36"/>
      <c r="AS606" s="36"/>
      <c r="AT606" s="36"/>
      <c r="AU606" s="36"/>
      <c r="AV606" s="36"/>
      <c r="AW606" s="36"/>
    </row>
    <row r="607" spans="42:49">
      <c r="AP607" s="36"/>
      <c r="AQ607" s="36"/>
      <c r="AR607" s="36"/>
      <c r="AS607" s="36"/>
      <c r="AT607" s="36"/>
      <c r="AU607" s="36"/>
      <c r="AV607" s="36"/>
      <c r="AW607" s="36"/>
    </row>
    <row r="608" spans="42:49">
      <c r="AP608" s="36"/>
      <c r="AQ608" s="36"/>
      <c r="AR608" s="36"/>
      <c r="AS608" s="36"/>
      <c r="AT608" s="36"/>
      <c r="AU608" s="36"/>
      <c r="AV608" s="36"/>
      <c r="AW608" s="36"/>
    </row>
    <row r="609" spans="42:49">
      <c r="AP609" s="36"/>
      <c r="AQ609" s="36"/>
      <c r="AR609" s="36"/>
      <c r="AS609" s="36"/>
      <c r="AT609" s="36"/>
      <c r="AU609" s="36"/>
      <c r="AV609" s="36"/>
      <c r="AW609" s="36"/>
    </row>
    <row r="610" spans="42:49">
      <c r="AP610" s="36"/>
      <c r="AQ610" s="36"/>
      <c r="AR610" s="36"/>
      <c r="AS610" s="36"/>
      <c r="AT610" s="36"/>
      <c r="AU610" s="36"/>
      <c r="AV610" s="36"/>
      <c r="AW610" s="36"/>
    </row>
    <row r="611" spans="42:49">
      <c r="AP611" s="36"/>
      <c r="AQ611" s="36"/>
      <c r="AR611" s="36"/>
      <c r="AS611" s="36"/>
      <c r="AT611" s="36"/>
      <c r="AU611" s="36"/>
      <c r="AV611" s="36"/>
      <c r="AW611" s="36"/>
    </row>
    <row r="612" spans="42:49">
      <c r="AP612" s="36"/>
      <c r="AQ612" s="36"/>
      <c r="AR612" s="36"/>
      <c r="AS612" s="36"/>
      <c r="AT612" s="36"/>
      <c r="AU612" s="36"/>
      <c r="AV612" s="36"/>
      <c r="AW612" s="36"/>
    </row>
    <row r="613" spans="42:49">
      <c r="AP613" s="36"/>
      <c r="AQ613" s="36"/>
      <c r="AR613" s="36"/>
      <c r="AS613" s="36"/>
      <c r="AT613" s="36"/>
      <c r="AU613" s="36"/>
      <c r="AV613" s="36"/>
      <c r="AW613" s="36"/>
    </row>
    <row r="614" spans="42:49">
      <c r="AP614" s="36"/>
      <c r="AQ614" s="36"/>
      <c r="AR614" s="36"/>
      <c r="AS614" s="36"/>
      <c r="AT614" s="36"/>
      <c r="AU614" s="36"/>
      <c r="AV614" s="36"/>
      <c r="AW614" s="36"/>
    </row>
    <row r="615" spans="42:49">
      <c r="AP615" s="36"/>
      <c r="AQ615" s="36"/>
      <c r="AR615" s="36"/>
      <c r="AS615" s="36"/>
      <c r="AT615" s="36"/>
      <c r="AU615" s="36"/>
      <c r="AV615" s="36"/>
      <c r="AW615" s="36"/>
    </row>
    <row r="616" spans="42:49">
      <c r="AP616" s="36"/>
      <c r="AQ616" s="36"/>
      <c r="AR616" s="36"/>
      <c r="AS616" s="36"/>
      <c r="AT616" s="36"/>
      <c r="AU616" s="36"/>
      <c r="AV616" s="36"/>
      <c r="AW616" s="36"/>
    </row>
    <row r="617" spans="42:49">
      <c r="AP617" s="36"/>
      <c r="AQ617" s="36"/>
      <c r="AR617" s="36"/>
      <c r="AS617" s="36"/>
      <c r="AT617" s="36"/>
      <c r="AU617" s="36"/>
      <c r="AV617" s="36"/>
      <c r="AW617" s="36"/>
    </row>
    <row r="618" spans="42:49">
      <c r="AP618" s="36"/>
      <c r="AQ618" s="36"/>
      <c r="AR618" s="36"/>
      <c r="AS618" s="36"/>
      <c r="AT618" s="36"/>
      <c r="AU618" s="36"/>
      <c r="AV618" s="36"/>
      <c r="AW618" s="36"/>
    </row>
    <row r="619" spans="42:49">
      <c r="AP619" s="36"/>
      <c r="AQ619" s="36"/>
      <c r="AR619" s="36"/>
      <c r="AS619" s="36"/>
      <c r="AT619" s="36"/>
      <c r="AU619" s="36"/>
      <c r="AV619" s="36"/>
      <c r="AW619" s="36"/>
    </row>
    <row r="620" spans="42:49">
      <c r="AP620" s="36"/>
      <c r="AQ620" s="36"/>
      <c r="AR620" s="36"/>
      <c r="AS620" s="36"/>
      <c r="AT620" s="36"/>
      <c r="AU620" s="36"/>
      <c r="AV620" s="36"/>
      <c r="AW620" s="36"/>
    </row>
    <row r="621" spans="42:49">
      <c r="AP621" s="36"/>
      <c r="AQ621" s="36"/>
      <c r="AR621" s="36"/>
      <c r="AS621" s="36"/>
      <c r="AT621" s="36"/>
      <c r="AU621" s="36"/>
      <c r="AV621" s="36"/>
      <c r="AW621" s="36"/>
    </row>
    <row r="622" spans="42:49">
      <c r="AP622" s="36"/>
      <c r="AQ622" s="36"/>
      <c r="AR622" s="36"/>
      <c r="AS622" s="36"/>
      <c r="AT622" s="36"/>
      <c r="AU622" s="36"/>
      <c r="AV622" s="36"/>
      <c r="AW622" s="36"/>
    </row>
    <row r="623" spans="42:49">
      <c r="AP623" s="36"/>
      <c r="AQ623" s="36"/>
      <c r="AR623" s="36"/>
      <c r="AS623" s="36"/>
      <c r="AT623" s="36"/>
      <c r="AU623" s="36"/>
      <c r="AV623" s="36"/>
      <c r="AW623" s="36"/>
    </row>
    <row r="624" spans="42:49">
      <c r="AP624" s="36"/>
      <c r="AQ624" s="36"/>
      <c r="AR624" s="36"/>
      <c r="AS624" s="36"/>
      <c r="AT624" s="36"/>
      <c r="AU624" s="36"/>
      <c r="AV624" s="36"/>
      <c r="AW624" s="36"/>
    </row>
    <row r="625" spans="42:49">
      <c r="AP625" s="36"/>
      <c r="AQ625" s="36"/>
      <c r="AR625" s="36"/>
      <c r="AS625" s="36"/>
      <c r="AT625" s="36"/>
      <c r="AU625" s="36"/>
      <c r="AV625" s="36"/>
      <c r="AW625" s="36"/>
    </row>
    <row r="626" spans="42:49">
      <c r="AP626" s="36"/>
      <c r="AQ626" s="36"/>
      <c r="AR626" s="36"/>
      <c r="AS626" s="36"/>
      <c r="AT626" s="36"/>
      <c r="AU626" s="36"/>
      <c r="AV626" s="36"/>
      <c r="AW626" s="36"/>
    </row>
    <row r="627" spans="42:49">
      <c r="AP627" s="36"/>
      <c r="AQ627" s="36"/>
      <c r="AR627" s="36"/>
      <c r="AS627" s="36"/>
      <c r="AT627" s="36"/>
      <c r="AU627" s="36"/>
      <c r="AV627" s="36"/>
      <c r="AW627" s="36"/>
    </row>
    <row r="628" spans="42:49">
      <c r="AP628" s="36"/>
      <c r="AQ628" s="36"/>
      <c r="AR628" s="36"/>
      <c r="AS628" s="36"/>
      <c r="AT628" s="36"/>
      <c r="AU628" s="36"/>
      <c r="AV628" s="36"/>
      <c r="AW628" s="36"/>
    </row>
    <row r="629" spans="42:49">
      <c r="AP629" s="36"/>
      <c r="AQ629" s="36"/>
      <c r="AR629" s="36"/>
      <c r="AS629" s="36"/>
      <c r="AT629" s="36"/>
      <c r="AU629" s="36"/>
      <c r="AV629" s="36"/>
      <c r="AW629" s="36"/>
    </row>
    <row r="630" spans="42:49">
      <c r="AP630" s="36"/>
      <c r="AQ630" s="36"/>
      <c r="AR630" s="36"/>
      <c r="AS630" s="36"/>
      <c r="AT630" s="36"/>
      <c r="AU630" s="36"/>
      <c r="AV630" s="36"/>
      <c r="AW630" s="36"/>
    </row>
    <row r="631" spans="42:49">
      <c r="AP631" s="36"/>
      <c r="AQ631" s="36"/>
      <c r="AR631" s="36"/>
      <c r="AS631" s="36"/>
      <c r="AT631" s="36"/>
      <c r="AU631" s="36"/>
      <c r="AV631" s="36"/>
      <c r="AW631" s="36"/>
    </row>
    <row r="632" spans="42:49">
      <c r="AP632" s="36"/>
      <c r="AQ632" s="36"/>
      <c r="AR632" s="36"/>
      <c r="AS632" s="36"/>
      <c r="AT632" s="36"/>
      <c r="AU632" s="36"/>
      <c r="AV632" s="36"/>
      <c r="AW632" s="36"/>
    </row>
    <row r="633" spans="42:49">
      <c r="AP633" s="36"/>
      <c r="AQ633" s="36"/>
      <c r="AR633" s="36"/>
      <c r="AS633" s="36"/>
      <c r="AT633" s="36"/>
      <c r="AU633" s="36"/>
      <c r="AV633" s="36"/>
      <c r="AW633" s="36"/>
    </row>
    <row r="634" spans="42:49">
      <c r="AP634" s="36"/>
      <c r="AQ634" s="36"/>
      <c r="AR634" s="36"/>
      <c r="AS634" s="36"/>
      <c r="AT634" s="36"/>
      <c r="AU634" s="36"/>
      <c r="AV634" s="36"/>
      <c r="AW634" s="36"/>
    </row>
    <row r="635" spans="42:49">
      <c r="AP635" s="36"/>
      <c r="AQ635" s="36"/>
      <c r="AR635" s="36"/>
      <c r="AS635" s="36"/>
      <c r="AT635" s="36"/>
      <c r="AU635" s="36"/>
      <c r="AV635" s="36"/>
      <c r="AW635" s="36"/>
    </row>
    <row r="636" spans="42:49">
      <c r="AP636" s="36"/>
      <c r="AQ636" s="36"/>
      <c r="AR636" s="36"/>
      <c r="AS636" s="36"/>
      <c r="AT636" s="36"/>
      <c r="AU636" s="36"/>
      <c r="AV636" s="36"/>
      <c r="AW636" s="36"/>
    </row>
    <row r="637" spans="42:49">
      <c r="AP637" s="36"/>
      <c r="AQ637" s="36"/>
      <c r="AR637" s="36"/>
      <c r="AS637" s="36"/>
      <c r="AT637" s="36"/>
      <c r="AU637" s="36"/>
      <c r="AV637" s="36"/>
      <c r="AW637" s="36"/>
    </row>
    <row r="638" spans="42:49">
      <c r="AP638" s="36"/>
      <c r="AQ638" s="36"/>
      <c r="AR638" s="36"/>
      <c r="AS638" s="36"/>
      <c r="AT638" s="36"/>
      <c r="AU638" s="36"/>
      <c r="AV638" s="36"/>
      <c r="AW638" s="36"/>
    </row>
    <row r="639" spans="42:49">
      <c r="AP639" s="36"/>
      <c r="AQ639" s="36"/>
      <c r="AR639" s="36"/>
      <c r="AS639" s="36"/>
      <c r="AT639" s="36"/>
      <c r="AU639" s="36"/>
      <c r="AV639" s="36"/>
      <c r="AW639" s="36"/>
    </row>
    <row r="640" spans="42:49">
      <c r="AP640" s="36"/>
      <c r="AQ640" s="36"/>
      <c r="AR640" s="36"/>
      <c r="AS640" s="36"/>
      <c r="AT640" s="36"/>
      <c r="AU640" s="36"/>
      <c r="AV640" s="36"/>
      <c r="AW640" s="36"/>
    </row>
    <row r="641" spans="42:49">
      <c r="AP641" s="36"/>
      <c r="AQ641" s="36"/>
      <c r="AR641" s="36"/>
      <c r="AS641" s="36"/>
      <c r="AT641" s="36"/>
      <c r="AU641" s="36"/>
      <c r="AV641" s="36"/>
      <c r="AW641" s="36"/>
    </row>
    <row r="642" spans="42:49">
      <c r="AP642" s="36"/>
      <c r="AQ642" s="36"/>
      <c r="AR642" s="36"/>
      <c r="AS642" s="36"/>
      <c r="AT642" s="36"/>
      <c r="AU642" s="36"/>
      <c r="AV642" s="36"/>
      <c r="AW642" s="36"/>
    </row>
    <row r="643" spans="42:49">
      <c r="AP643" s="36"/>
      <c r="AQ643" s="36"/>
      <c r="AR643" s="36"/>
      <c r="AS643" s="36"/>
      <c r="AT643" s="36"/>
      <c r="AU643" s="36"/>
      <c r="AV643" s="36"/>
      <c r="AW643" s="36"/>
    </row>
    <row r="644" spans="42:49">
      <c r="AP644" s="36"/>
      <c r="AQ644" s="36"/>
      <c r="AR644" s="36"/>
      <c r="AS644" s="36"/>
      <c r="AT644" s="36"/>
      <c r="AU644" s="36"/>
      <c r="AV644" s="36"/>
      <c r="AW644" s="36"/>
    </row>
    <row r="645" spans="42:49">
      <c r="AP645" s="36"/>
      <c r="AQ645" s="36"/>
      <c r="AR645" s="36"/>
      <c r="AS645" s="36"/>
      <c r="AT645" s="36"/>
      <c r="AU645" s="36"/>
      <c r="AV645" s="36"/>
      <c r="AW645" s="36"/>
    </row>
    <row r="646" spans="42:49">
      <c r="AP646" s="36"/>
      <c r="AQ646" s="36"/>
      <c r="AR646" s="36"/>
      <c r="AS646" s="36"/>
      <c r="AT646" s="36"/>
      <c r="AU646" s="36"/>
      <c r="AV646" s="36"/>
      <c r="AW646" s="36"/>
    </row>
    <row r="647" spans="42:49">
      <c r="AP647" s="36"/>
      <c r="AQ647" s="36"/>
      <c r="AR647" s="36"/>
      <c r="AS647" s="36"/>
      <c r="AT647" s="36"/>
      <c r="AU647" s="36"/>
      <c r="AV647" s="36"/>
      <c r="AW647" s="36"/>
    </row>
    <row r="648" spans="42:49">
      <c r="AP648" s="36"/>
      <c r="AQ648" s="36"/>
      <c r="AR648" s="36"/>
      <c r="AS648" s="36"/>
      <c r="AT648" s="36"/>
      <c r="AU648" s="36"/>
      <c r="AV648" s="36"/>
      <c r="AW648" s="36"/>
    </row>
    <row r="649" spans="42:49">
      <c r="AP649" s="36"/>
      <c r="AQ649" s="36"/>
      <c r="AR649" s="36"/>
      <c r="AS649" s="36"/>
      <c r="AT649" s="36"/>
      <c r="AU649" s="36"/>
      <c r="AV649" s="36"/>
      <c r="AW649" s="36"/>
    </row>
    <row r="650" spans="42:49">
      <c r="AP650" s="36"/>
      <c r="AQ650" s="36"/>
      <c r="AR650" s="36"/>
      <c r="AS650" s="36"/>
      <c r="AT650" s="36"/>
      <c r="AU650" s="36"/>
      <c r="AV650" s="36"/>
      <c r="AW650" s="36"/>
    </row>
    <row r="651" spans="42:49">
      <c r="AP651" s="36"/>
      <c r="AQ651" s="36"/>
      <c r="AR651" s="36"/>
      <c r="AS651" s="36"/>
      <c r="AT651" s="36"/>
      <c r="AU651" s="36"/>
      <c r="AV651" s="36"/>
      <c r="AW651" s="36"/>
    </row>
    <row r="652" spans="42:49">
      <c r="AP652" s="36"/>
      <c r="AQ652" s="36"/>
      <c r="AR652" s="36"/>
      <c r="AS652" s="36"/>
      <c r="AT652" s="36"/>
      <c r="AU652" s="36"/>
      <c r="AV652" s="36"/>
      <c r="AW652" s="36"/>
    </row>
    <row r="653" spans="42:49">
      <c r="AP653" s="36"/>
      <c r="AQ653" s="36"/>
      <c r="AR653" s="36"/>
      <c r="AS653" s="36"/>
      <c r="AT653" s="36"/>
      <c r="AU653" s="36"/>
      <c r="AV653" s="36"/>
      <c r="AW653" s="36"/>
    </row>
    <row r="654" spans="42:49">
      <c r="AP654" s="36"/>
      <c r="AQ654" s="36"/>
      <c r="AR654" s="36"/>
      <c r="AS654" s="36"/>
      <c r="AT654" s="36"/>
      <c r="AU654" s="36"/>
      <c r="AV654" s="36"/>
      <c r="AW654" s="36"/>
    </row>
    <row r="655" spans="42:49">
      <c r="AP655" s="36"/>
      <c r="AQ655" s="36"/>
      <c r="AR655" s="36"/>
      <c r="AS655" s="36"/>
      <c r="AT655" s="36"/>
      <c r="AU655" s="36"/>
      <c r="AV655" s="36"/>
      <c r="AW655" s="36"/>
    </row>
    <row r="656" spans="42:49">
      <c r="AP656" s="36"/>
      <c r="AQ656" s="36"/>
      <c r="AR656" s="36"/>
      <c r="AS656" s="36"/>
      <c r="AT656" s="36"/>
      <c r="AU656" s="36"/>
      <c r="AV656" s="36"/>
      <c r="AW656" s="36"/>
    </row>
    <row r="657" spans="42:49">
      <c r="AP657" s="36"/>
      <c r="AQ657" s="36"/>
      <c r="AR657" s="36"/>
      <c r="AS657" s="36"/>
      <c r="AT657" s="36"/>
      <c r="AU657" s="36"/>
      <c r="AV657" s="36"/>
      <c r="AW657" s="36"/>
    </row>
    <row r="658" spans="42:49">
      <c r="AP658" s="36"/>
      <c r="AQ658" s="36"/>
      <c r="AR658" s="36"/>
      <c r="AS658" s="36"/>
      <c r="AT658" s="36"/>
      <c r="AU658" s="36"/>
      <c r="AV658" s="36"/>
      <c r="AW658" s="36"/>
    </row>
    <row r="659" spans="42:49">
      <c r="AP659" s="36"/>
      <c r="AQ659" s="36"/>
      <c r="AR659" s="36"/>
      <c r="AS659" s="36"/>
      <c r="AT659" s="36"/>
      <c r="AU659" s="36"/>
      <c r="AV659" s="36"/>
      <c r="AW659" s="36"/>
    </row>
    <row r="660" spans="42:49">
      <c r="AP660" s="36"/>
      <c r="AQ660" s="36"/>
      <c r="AR660" s="36"/>
      <c r="AS660" s="36"/>
      <c r="AT660" s="36"/>
      <c r="AU660" s="36"/>
      <c r="AV660" s="36"/>
      <c r="AW660" s="36"/>
    </row>
    <row r="661" spans="42:49">
      <c r="AP661" s="36"/>
      <c r="AQ661" s="36"/>
      <c r="AR661" s="36"/>
      <c r="AS661" s="36"/>
      <c r="AT661" s="36"/>
      <c r="AU661" s="36"/>
      <c r="AV661" s="36"/>
      <c r="AW661" s="36"/>
    </row>
    <row r="662" spans="42:49">
      <c r="AP662" s="36"/>
      <c r="AQ662" s="36"/>
      <c r="AR662" s="36"/>
      <c r="AS662" s="36"/>
      <c r="AT662" s="36"/>
      <c r="AU662" s="36"/>
      <c r="AV662" s="36"/>
      <c r="AW662" s="36"/>
    </row>
    <row r="663" spans="42:49">
      <c r="AP663" s="36"/>
      <c r="AQ663" s="36"/>
      <c r="AR663" s="36"/>
      <c r="AS663" s="36"/>
      <c r="AT663" s="36"/>
      <c r="AU663" s="36"/>
      <c r="AV663" s="36"/>
      <c r="AW663" s="36"/>
    </row>
    <row r="664" spans="42:49">
      <c r="AP664" s="36"/>
      <c r="AQ664" s="36"/>
      <c r="AR664" s="36"/>
      <c r="AS664" s="36"/>
      <c r="AT664" s="36"/>
      <c r="AU664" s="36"/>
      <c r="AV664" s="36"/>
      <c r="AW664" s="36"/>
    </row>
    <row r="665" spans="42:49">
      <c r="AP665" s="36"/>
      <c r="AQ665" s="36"/>
      <c r="AR665" s="36"/>
      <c r="AS665" s="36"/>
      <c r="AT665" s="36"/>
      <c r="AU665" s="36"/>
      <c r="AV665" s="36"/>
      <c r="AW665" s="36"/>
    </row>
    <row r="666" spans="42:49">
      <c r="AP666" s="36"/>
      <c r="AQ666" s="36"/>
      <c r="AR666" s="36"/>
      <c r="AS666" s="36"/>
      <c r="AT666" s="36"/>
      <c r="AU666" s="36"/>
      <c r="AV666" s="36"/>
      <c r="AW666" s="36"/>
    </row>
    <row r="667" spans="42:49">
      <c r="AP667" s="36"/>
      <c r="AQ667" s="36"/>
      <c r="AR667" s="36"/>
      <c r="AS667" s="36"/>
      <c r="AT667" s="36"/>
      <c r="AU667" s="36"/>
      <c r="AV667" s="36"/>
      <c r="AW667" s="36"/>
    </row>
    <row r="668" spans="42:49">
      <c r="AP668" s="36"/>
      <c r="AQ668" s="36"/>
      <c r="AR668" s="36"/>
      <c r="AS668" s="36"/>
      <c r="AT668" s="36"/>
      <c r="AU668" s="36"/>
      <c r="AV668" s="36"/>
      <c r="AW668" s="36"/>
    </row>
    <row r="669" spans="42:49">
      <c r="AP669" s="36"/>
      <c r="AQ669" s="36"/>
      <c r="AR669" s="36"/>
      <c r="AS669" s="36"/>
      <c r="AT669" s="36"/>
      <c r="AU669" s="36"/>
      <c r="AV669" s="36"/>
      <c r="AW669" s="36"/>
    </row>
    <row r="670" spans="42:49">
      <c r="AP670" s="36"/>
      <c r="AQ670" s="36"/>
      <c r="AR670" s="36"/>
      <c r="AS670" s="36"/>
      <c r="AT670" s="36"/>
      <c r="AU670" s="36"/>
      <c r="AV670" s="36"/>
      <c r="AW670" s="36"/>
    </row>
    <row r="671" spans="42:49">
      <c r="AP671" s="36"/>
      <c r="AQ671" s="36"/>
      <c r="AR671" s="36"/>
      <c r="AS671" s="36"/>
      <c r="AT671" s="36"/>
      <c r="AU671" s="36"/>
      <c r="AV671" s="36"/>
      <c r="AW671" s="36"/>
    </row>
    <row r="672" spans="42:49">
      <c r="AP672" s="36"/>
      <c r="AQ672" s="36"/>
      <c r="AR672" s="36"/>
      <c r="AS672" s="36"/>
      <c r="AT672" s="36"/>
      <c r="AU672" s="36"/>
      <c r="AV672" s="36"/>
      <c r="AW672" s="36"/>
    </row>
    <row r="673" spans="42:49">
      <c r="AP673" s="36"/>
      <c r="AQ673" s="36"/>
      <c r="AR673" s="36"/>
      <c r="AS673" s="36"/>
      <c r="AT673" s="36"/>
      <c r="AU673" s="36"/>
      <c r="AV673" s="36"/>
      <c r="AW673" s="36"/>
    </row>
    <row r="674" spans="42:49">
      <c r="AP674" s="36"/>
      <c r="AQ674" s="36"/>
      <c r="AR674" s="36"/>
      <c r="AS674" s="36"/>
      <c r="AT674" s="36"/>
      <c r="AU674" s="36"/>
      <c r="AV674" s="36"/>
      <c r="AW674" s="36"/>
    </row>
    <row r="675" spans="42:49">
      <c r="AP675" s="36"/>
      <c r="AQ675" s="36"/>
      <c r="AR675" s="36"/>
      <c r="AS675" s="36"/>
      <c r="AT675" s="36"/>
      <c r="AU675" s="36"/>
      <c r="AV675" s="36"/>
      <c r="AW675" s="36"/>
    </row>
    <row r="676" spans="42:49">
      <c r="AP676" s="36"/>
      <c r="AQ676" s="36"/>
      <c r="AR676" s="36"/>
      <c r="AS676" s="36"/>
      <c r="AT676" s="36"/>
      <c r="AU676" s="36"/>
      <c r="AV676" s="36"/>
      <c r="AW676" s="36"/>
    </row>
    <row r="677" spans="42:49">
      <c r="AP677" s="36"/>
      <c r="AQ677" s="36"/>
      <c r="AR677" s="36"/>
      <c r="AS677" s="36"/>
      <c r="AT677" s="36"/>
      <c r="AU677" s="36"/>
      <c r="AV677" s="36"/>
      <c r="AW677" s="36"/>
    </row>
    <row r="678" spans="42:49">
      <c r="AP678" s="36"/>
      <c r="AQ678" s="36"/>
      <c r="AR678" s="36"/>
      <c r="AS678" s="36"/>
      <c r="AT678" s="36"/>
      <c r="AU678" s="36"/>
      <c r="AV678" s="36"/>
      <c r="AW678" s="36"/>
    </row>
    <row r="679" spans="42:49">
      <c r="AP679" s="36"/>
      <c r="AQ679" s="36"/>
      <c r="AR679" s="36"/>
      <c r="AS679" s="36"/>
      <c r="AT679" s="36"/>
      <c r="AU679" s="36"/>
      <c r="AV679" s="36"/>
      <c r="AW679" s="36"/>
    </row>
    <row r="680" spans="42:49">
      <c r="AP680" s="36"/>
      <c r="AQ680" s="36"/>
      <c r="AR680" s="36"/>
      <c r="AS680" s="36"/>
      <c r="AT680" s="36"/>
      <c r="AU680" s="36"/>
      <c r="AV680" s="36"/>
      <c r="AW680" s="36"/>
    </row>
    <row r="681" spans="42:49">
      <c r="AP681" s="36"/>
      <c r="AQ681" s="36"/>
      <c r="AR681" s="36"/>
      <c r="AS681" s="36"/>
      <c r="AT681" s="36"/>
      <c r="AU681" s="36"/>
      <c r="AV681" s="36"/>
      <c r="AW681" s="36"/>
    </row>
    <row r="682" spans="42:49">
      <c r="AP682" s="36"/>
      <c r="AQ682" s="36"/>
      <c r="AR682" s="36"/>
      <c r="AS682" s="36"/>
      <c r="AT682" s="36"/>
      <c r="AU682" s="36"/>
      <c r="AV682" s="36"/>
      <c r="AW682" s="36"/>
    </row>
    <row r="683" spans="42:49">
      <c r="AP683" s="36"/>
      <c r="AQ683" s="36"/>
      <c r="AR683" s="36"/>
      <c r="AS683" s="36"/>
      <c r="AT683" s="36"/>
      <c r="AU683" s="36"/>
      <c r="AV683" s="36"/>
      <c r="AW683" s="36"/>
    </row>
    <row r="684" spans="42:49">
      <c r="AP684" s="36"/>
      <c r="AQ684" s="36"/>
      <c r="AR684" s="36"/>
      <c r="AS684" s="36"/>
      <c r="AT684" s="36"/>
      <c r="AU684" s="36"/>
      <c r="AV684" s="36"/>
      <c r="AW684" s="36"/>
    </row>
    <row r="685" spans="42:49">
      <c r="AP685" s="36"/>
      <c r="AQ685" s="36"/>
      <c r="AR685" s="36"/>
      <c r="AS685" s="36"/>
      <c r="AT685" s="36"/>
      <c r="AU685" s="36"/>
      <c r="AV685" s="36"/>
      <c r="AW685" s="36"/>
    </row>
    <row r="686" spans="42:49">
      <c r="AP686" s="36"/>
      <c r="AQ686" s="36"/>
      <c r="AR686" s="36"/>
      <c r="AS686" s="36"/>
      <c r="AT686" s="36"/>
      <c r="AU686" s="36"/>
      <c r="AV686" s="36"/>
      <c r="AW686" s="36"/>
    </row>
    <row r="687" spans="42:49">
      <c r="AP687" s="36"/>
      <c r="AQ687" s="36"/>
      <c r="AR687" s="36"/>
      <c r="AS687" s="36"/>
      <c r="AT687" s="36"/>
      <c r="AU687" s="36"/>
      <c r="AV687" s="36"/>
      <c r="AW687" s="36"/>
    </row>
    <row r="688" spans="42:49">
      <c r="AP688" s="36"/>
      <c r="AQ688" s="36"/>
      <c r="AR688" s="36"/>
      <c r="AS688" s="36"/>
      <c r="AT688" s="36"/>
      <c r="AU688" s="36"/>
      <c r="AV688" s="36"/>
      <c r="AW688" s="36"/>
    </row>
    <row r="689" spans="42:49">
      <c r="AP689" s="36"/>
      <c r="AQ689" s="36"/>
      <c r="AR689" s="36"/>
      <c r="AS689" s="36"/>
      <c r="AT689" s="36"/>
      <c r="AU689" s="36"/>
      <c r="AV689" s="36"/>
      <c r="AW689" s="36"/>
    </row>
    <row r="690" spans="42:49">
      <c r="AP690" s="36"/>
      <c r="AQ690" s="36"/>
      <c r="AR690" s="36"/>
      <c r="AS690" s="36"/>
      <c r="AT690" s="36"/>
      <c r="AU690" s="36"/>
      <c r="AV690" s="36"/>
      <c r="AW690" s="36"/>
    </row>
    <row r="691" spans="42:49">
      <c r="AP691" s="36"/>
      <c r="AQ691" s="36"/>
      <c r="AR691" s="36"/>
      <c r="AS691" s="36"/>
      <c r="AT691" s="36"/>
      <c r="AU691" s="36"/>
      <c r="AV691" s="36"/>
      <c r="AW691" s="36"/>
    </row>
    <row r="692" spans="42:49">
      <c r="AP692" s="36"/>
      <c r="AQ692" s="36"/>
      <c r="AR692" s="36"/>
      <c r="AS692" s="36"/>
      <c r="AT692" s="36"/>
      <c r="AU692" s="36"/>
      <c r="AV692" s="36"/>
      <c r="AW692" s="36"/>
    </row>
    <row r="693" spans="42:49">
      <c r="AP693" s="36"/>
      <c r="AQ693" s="36"/>
      <c r="AR693" s="36"/>
      <c r="AS693" s="36"/>
      <c r="AT693" s="36"/>
      <c r="AU693" s="36"/>
      <c r="AV693" s="36"/>
      <c r="AW693" s="36"/>
    </row>
    <row r="694" spans="42:49">
      <c r="AP694" s="36"/>
      <c r="AQ694" s="36"/>
      <c r="AR694" s="36"/>
      <c r="AS694" s="36"/>
      <c r="AT694" s="36"/>
      <c r="AU694" s="36"/>
      <c r="AV694" s="36"/>
      <c r="AW694" s="36"/>
    </row>
    <row r="695" spans="42:49">
      <c r="AP695" s="36"/>
      <c r="AQ695" s="36"/>
      <c r="AR695" s="36"/>
      <c r="AS695" s="36"/>
      <c r="AT695" s="36"/>
      <c r="AU695" s="36"/>
      <c r="AV695" s="36"/>
      <c r="AW695" s="36"/>
    </row>
    <row r="696" spans="42:49">
      <c r="AP696" s="36"/>
      <c r="AQ696" s="36"/>
      <c r="AR696" s="36"/>
      <c r="AS696" s="36"/>
      <c r="AT696" s="36"/>
      <c r="AU696" s="36"/>
      <c r="AV696" s="36"/>
      <c r="AW696" s="36"/>
    </row>
    <row r="697" spans="42:49">
      <c r="AP697" s="36"/>
      <c r="AQ697" s="36"/>
      <c r="AR697" s="36"/>
      <c r="AS697" s="36"/>
      <c r="AT697" s="36"/>
      <c r="AU697" s="36"/>
      <c r="AV697" s="36"/>
      <c r="AW697" s="36"/>
    </row>
    <row r="698" spans="42:49">
      <c r="AP698" s="36"/>
      <c r="AQ698" s="36"/>
      <c r="AR698" s="36"/>
      <c r="AS698" s="36"/>
      <c r="AT698" s="36"/>
      <c r="AU698" s="36"/>
      <c r="AV698" s="36"/>
      <c r="AW698" s="36"/>
    </row>
    <row r="699" spans="42:49">
      <c r="AP699" s="36"/>
      <c r="AQ699" s="36"/>
      <c r="AR699" s="36"/>
      <c r="AS699" s="36"/>
      <c r="AT699" s="36"/>
      <c r="AU699" s="36"/>
      <c r="AV699" s="36"/>
      <c r="AW699" s="36"/>
    </row>
    <row r="700" spans="42:49">
      <c r="AP700" s="36"/>
      <c r="AQ700" s="36"/>
      <c r="AR700" s="36"/>
      <c r="AS700" s="36"/>
      <c r="AT700" s="36"/>
      <c r="AU700" s="36"/>
      <c r="AV700" s="36"/>
      <c r="AW700" s="36"/>
    </row>
    <row r="701" spans="42:49">
      <c r="AP701" s="36"/>
      <c r="AQ701" s="36"/>
      <c r="AR701" s="36"/>
      <c r="AS701" s="36"/>
      <c r="AT701" s="36"/>
      <c r="AU701" s="36"/>
      <c r="AV701" s="36"/>
      <c r="AW701" s="36"/>
    </row>
    <row r="702" spans="42:49">
      <c r="AP702" s="36"/>
      <c r="AQ702" s="36"/>
      <c r="AR702" s="36"/>
      <c r="AS702" s="36"/>
      <c r="AT702" s="36"/>
      <c r="AU702" s="36"/>
      <c r="AV702" s="36"/>
      <c r="AW702" s="36"/>
    </row>
    <row r="703" spans="42:49">
      <c r="AP703" s="36"/>
      <c r="AQ703" s="36"/>
      <c r="AR703" s="36"/>
      <c r="AS703" s="36"/>
      <c r="AT703" s="36"/>
      <c r="AU703" s="36"/>
      <c r="AV703" s="36"/>
      <c r="AW703" s="36"/>
    </row>
    <row r="704" spans="42:49">
      <c r="AP704" s="36"/>
      <c r="AQ704" s="36"/>
      <c r="AR704" s="36"/>
      <c r="AS704" s="36"/>
      <c r="AT704" s="36"/>
      <c r="AU704" s="36"/>
      <c r="AV704" s="36"/>
      <c r="AW704" s="36"/>
    </row>
    <row r="705" spans="42:49">
      <c r="AP705" s="36"/>
      <c r="AQ705" s="36"/>
      <c r="AR705" s="36"/>
      <c r="AS705" s="36"/>
      <c r="AT705" s="36"/>
      <c r="AU705" s="36"/>
      <c r="AV705" s="36"/>
      <c r="AW705" s="36"/>
    </row>
    <row r="706" spans="42:49">
      <c r="AP706" s="36"/>
      <c r="AQ706" s="36"/>
      <c r="AR706" s="36"/>
      <c r="AS706" s="36"/>
      <c r="AT706" s="36"/>
      <c r="AU706" s="36"/>
      <c r="AV706" s="36"/>
      <c r="AW706" s="36"/>
    </row>
    <row r="707" spans="42:49">
      <c r="AP707" s="36"/>
      <c r="AQ707" s="36"/>
      <c r="AR707" s="36"/>
      <c r="AS707" s="36"/>
      <c r="AT707" s="36"/>
      <c r="AU707" s="36"/>
      <c r="AV707" s="36"/>
      <c r="AW707" s="36"/>
    </row>
    <row r="708" spans="42:49">
      <c r="AP708" s="36"/>
      <c r="AQ708" s="36"/>
      <c r="AR708" s="36"/>
      <c r="AS708" s="36"/>
      <c r="AT708" s="36"/>
      <c r="AU708" s="36"/>
      <c r="AV708" s="36"/>
      <c r="AW708" s="36"/>
    </row>
    <row r="709" spans="42:49">
      <c r="AP709" s="36"/>
      <c r="AQ709" s="36"/>
      <c r="AR709" s="36"/>
      <c r="AS709" s="36"/>
      <c r="AT709" s="36"/>
      <c r="AU709" s="36"/>
      <c r="AV709" s="36"/>
      <c r="AW709" s="36"/>
    </row>
    <row r="710" spans="42:49">
      <c r="AP710" s="36"/>
      <c r="AQ710" s="36"/>
      <c r="AR710" s="36"/>
      <c r="AS710" s="36"/>
      <c r="AT710" s="36"/>
      <c r="AU710" s="36"/>
      <c r="AV710" s="36"/>
      <c r="AW710" s="36"/>
    </row>
    <row r="711" spans="42:49">
      <c r="AP711" s="36"/>
      <c r="AQ711" s="36"/>
      <c r="AR711" s="36"/>
      <c r="AS711" s="36"/>
      <c r="AT711" s="36"/>
      <c r="AU711" s="36"/>
      <c r="AV711" s="36"/>
      <c r="AW711" s="36"/>
    </row>
    <row r="712" spans="42:49">
      <c r="AP712" s="36"/>
      <c r="AQ712" s="36"/>
      <c r="AR712" s="36"/>
      <c r="AS712" s="36"/>
      <c r="AT712" s="36"/>
      <c r="AU712" s="36"/>
      <c r="AV712" s="36"/>
      <c r="AW712" s="36"/>
    </row>
    <row r="713" spans="42:49">
      <c r="AP713" s="36"/>
      <c r="AQ713" s="36"/>
      <c r="AR713" s="36"/>
      <c r="AS713" s="36"/>
      <c r="AT713" s="36"/>
      <c r="AU713" s="36"/>
      <c r="AV713" s="36"/>
      <c r="AW713" s="36"/>
    </row>
    <row r="714" spans="42:49">
      <c r="AP714" s="36"/>
      <c r="AQ714" s="36"/>
      <c r="AR714" s="36"/>
      <c r="AS714" s="36"/>
      <c r="AT714" s="36"/>
      <c r="AU714" s="36"/>
      <c r="AV714" s="36"/>
      <c r="AW714" s="36"/>
    </row>
    <row r="715" spans="42:49">
      <c r="AP715" s="36"/>
      <c r="AQ715" s="36"/>
      <c r="AR715" s="36"/>
      <c r="AS715" s="36"/>
      <c r="AT715" s="36"/>
      <c r="AU715" s="36"/>
      <c r="AV715" s="36"/>
      <c r="AW715" s="36"/>
    </row>
    <row r="716" spans="42:49">
      <c r="AP716" s="36"/>
      <c r="AQ716" s="36"/>
      <c r="AR716" s="36"/>
      <c r="AS716" s="36"/>
      <c r="AT716" s="36"/>
      <c r="AU716" s="36"/>
      <c r="AV716" s="36"/>
      <c r="AW716" s="36"/>
    </row>
    <row r="717" spans="42:49">
      <c r="AP717" s="36"/>
      <c r="AQ717" s="36"/>
      <c r="AR717" s="36"/>
      <c r="AS717" s="36"/>
      <c r="AT717" s="36"/>
      <c r="AU717" s="36"/>
      <c r="AV717" s="36"/>
      <c r="AW717" s="36"/>
    </row>
    <row r="718" spans="42:49">
      <c r="AP718" s="36"/>
      <c r="AQ718" s="36"/>
      <c r="AR718" s="36"/>
      <c r="AS718" s="36"/>
      <c r="AT718" s="36"/>
      <c r="AU718" s="36"/>
      <c r="AV718" s="36"/>
      <c r="AW718" s="36"/>
    </row>
    <row r="719" spans="42:49">
      <c r="AP719" s="36"/>
      <c r="AQ719" s="36"/>
      <c r="AR719" s="36"/>
      <c r="AS719" s="36"/>
      <c r="AT719" s="36"/>
      <c r="AU719" s="36"/>
      <c r="AV719" s="36"/>
      <c r="AW719" s="36"/>
    </row>
    <row r="720" spans="42:49">
      <c r="AP720" s="36"/>
      <c r="AQ720" s="36"/>
      <c r="AR720" s="36"/>
      <c r="AS720" s="36"/>
      <c r="AT720" s="36"/>
      <c r="AU720" s="36"/>
      <c r="AV720" s="36"/>
      <c r="AW720" s="36"/>
    </row>
    <row r="721" spans="42:49">
      <c r="AP721" s="36"/>
      <c r="AQ721" s="36"/>
      <c r="AR721" s="36"/>
      <c r="AS721" s="36"/>
      <c r="AT721" s="36"/>
      <c r="AU721" s="36"/>
      <c r="AV721" s="36"/>
      <c r="AW721" s="36"/>
    </row>
    <row r="722" spans="42:49">
      <c r="AP722" s="36"/>
      <c r="AQ722" s="36"/>
      <c r="AR722" s="36"/>
      <c r="AS722" s="36"/>
      <c r="AT722" s="36"/>
      <c r="AU722" s="36"/>
      <c r="AV722" s="36"/>
      <c r="AW722" s="36"/>
    </row>
    <row r="723" spans="42:49">
      <c r="AP723" s="36"/>
      <c r="AQ723" s="36"/>
      <c r="AR723" s="36"/>
      <c r="AS723" s="36"/>
      <c r="AT723" s="36"/>
      <c r="AU723" s="36"/>
      <c r="AV723" s="36"/>
      <c r="AW723" s="36"/>
    </row>
    <row r="724" spans="42:49">
      <c r="AP724" s="36"/>
      <c r="AQ724" s="36"/>
      <c r="AR724" s="36"/>
      <c r="AS724" s="36"/>
      <c r="AT724" s="36"/>
      <c r="AU724" s="36"/>
      <c r="AV724" s="36"/>
      <c r="AW724" s="36"/>
    </row>
    <row r="725" spans="42:49">
      <c r="AP725" s="36"/>
      <c r="AQ725" s="36"/>
      <c r="AR725" s="36"/>
      <c r="AS725" s="36"/>
      <c r="AT725" s="36"/>
      <c r="AU725" s="36"/>
      <c r="AV725" s="36"/>
      <c r="AW725" s="36"/>
    </row>
    <row r="726" spans="42:49">
      <c r="AP726" s="36"/>
      <c r="AQ726" s="36"/>
      <c r="AR726" s="36"/>
      <c r="AS726" s="36"/>
      <c r="AT726" s="36"/>
      <c r="AU726" s="36"/>
      <c r="AV726" s="36"/>
      <c r="AW726" s="36"/>
    </row>
    <row r="727" spans="42:49">
      <c r="AP727" s="36"/>
      <c r="AQ727" s="36"/>
      <c r="AR727" s="36"/>
      <c r="AS727" s="36"/>
      <c r="AT727" s="36"/>
      <c r="AU727" s="36"/>
      <c r="AV727" s="36"/>
      <c r="AW727" s="36"/>
    </row>
    <row r="728" spans="42:49">
      <c r="AP728" s="36"/>
      <c r="AQ728" s="36"/>
      <c r="AR728" s="36"/>
      <c r="AS728" s="36"/>
      <c r="AT728" s="36"/>
      <c r="AU728" s="36"/>
      <c r="AV728" s="36"/>
      <c r="AW728" s="36"/>
    </row>
    <row r="729" spans="42:49">
      <c r="AP729" s="36"/>
      <c r="AQ729" s="36"/>
      <c r="AR729" s="36"/>
      <c r="AS729" s="36"/>
      <c r="AT729" s="36"/>
      <c r="AU729" s="36"/>
      <c r="AV729" s="36"/>
      <c r="AW729" s="36"/>
    </row>
    <row r="730" spans="42:49">
      <c r="AP730" s="36"/>
      <c r="AQ730" s="36"/>
      <c r="AR730" s="36"/>
      <c r="AS730" s="36"/>
      <c r="AT730" s="36"/>
      <c r="AU730" s="36"/>
      <c r="AV730" s="36"/>
      <c r="AW730" s="36"/>
    </row>
    <row r="731" spans="42:49">
      <c r="AP731" s="36"/>
      <c r="AQ731" s="36"/>
      <c r="AR731" s="36"/>
      <c r="AS731" s="36"/>
      <c r="AT731" s="36"/>
      <c r="AU731" s="36"/>
      <c r="AV731" s="36"/>
      <c r="AW731" s="36"/>
    </row>
    <row r="732" spans="42:49">
      <c r="AP732" s="36"/>
      <c r="AQ732" s="36"/>
      <c r="AR732" s="36"/>
      <c r="AS732" s="36"/>
      <c r="AT732" s="36"/>
      <c r="AU732" s="36"/>
      <c r="AV732" s="36"/>
      <c r="AW732" s="36"/>
    </row>
    <row r="733" spans="42:49">
      <c r="AP733" s="36"/>
      <c r="AQ733" s="36"/>
      <c r="AR733" s="36"/>
      <c r="AS733" s="36"/>
      <c r="AT733" s="36"/>
      <c r="AU733" s="36"/>
      <c r="AV733" s="36"/>
      <c r="AW733" s="36"/>
    </row>
    <row r="734" spans="42:49">
      <c r="AP734" s="36"/>
      <c r="AQ734" s="36"/>
      <c r="AR734" s="36"/>
      <c r="AS734" s="36"/>
      <c r="AT734" s="36"/>
      <c r="AU734" s="36"/>
      <c r="AV734" s="36"/>
      <c r="AW734" s="36"/>
    </row>
    <row r="735" spans="42:49">
      <c r="AP735" s="36"/>
      <c r="AQ735" s="36"/>
      <c r="AR735" s="36"/>
      <c r="AS735" s="36"/>
      <c r="AT735" s="36"/>
      <c r="AU735" s="36"/>
      <c r="AV735" s="36"/>
      <c r="AW735" s="36"/>
    </row>
    <row r="736" spans="42:49">
      <c r="AP736" s="36"/>
      <c r="AQ736" s="36"/>
      <c r="AR736" s="36"/>
      <c r="AS736" s="36"/>
      <c r="AT736" s="36"/>
      <c r="AU736" s="36"/>
      <c r="AV736" s="36"/>
      <c r="AW736" s="36"/>
    </row>
    <row r="737" spans="42:49">
      <c r="AP737" s="36"/>
      <c r="AQ737" s="36"/>
      <c r="AR737" s="36"/>
      <c r="AS737" s="36"/>
      <c r="AT737" s="36"/>
      <c r="AU737" s="36"/>
      <c r="AV737" s="36"/>
      <c r="AW737" s="36"/>
    </row>
    <row r="738" spans="42:49">
      <c r="AP738" s="36"/>
      <c r="AQ738" s="36"/>
      <c r="AR738" s="36"/>
      <c r="AS738" s="36"/>
      <c r="AT738" s="36"/>
      <c r="AU738" s="36"/>
      <c r="AV738" s="36"/>
      <c r="AW738" s="36"/>
    </row>
    <row r="739" spans="42:49">
      <c r="AP739" s="36"/>
      <c r="AQ739" s="36"/>
      <c r="AR739" s="36"/>
      <c r="AS739" s="36"/>
      <c r="AT739" s="36"/>
      <c r="AU739" s="36"/>
      <c r="AV739" s="36"/>
      <c r="AW739" s="36"/>
    </row>
    <row r="740" spans="42:49">
      <c r="AP740" s="36"/>
      <c r="AQ740" s="36"/>
      <c r="AR740" s="36"/>
      <c r="AS740" s="36"/>
      <c r="AT740" s="36"/>
      <c r="AU740" s="36"/>
      <c r="AV740" s="36"/>
      <c r="AW740" s="36"/>
    </row>
    <row r="741" spans="42:49">
      <c r="AP741" s="36"/>
      <c r="AQ741" s="36"/>
      <c r="AR741" s="36"/>
      <c r="AS741" s="36"/>
      <c r="AT741" s="36"/>
      <c r="AU741" s="36"/>
      <c r="AV741" s="36"/>
      <c r="AW741" s="36"/>
    </row>
    <row r="742" spans="42:49">
      <c r="AP742" s="36"/>
      <c r="AQ742" s="36"/>
      <c r="AR742" s="36"/>
      <c r="AS742" s="36"/>
      <c r="AT742" s="36"/>
      <c r="AU742" s="36"/>
      <c r="AV742" s="36"/>
      <c r="AW742" s="36"/>
    </row>
    <row r="743" spans="42:49">
      <c r="AP743" s="36"/>
      <c r="AQ743" s="36"/>
      <c r="AR743" s="36"/>
      <c r="AS743" s="36"/>
      <c r="AT743" s="36"/>
      <c r="AU743" s="36"/>
      <c r="AV743" s="36"/>
      <c r="AW743" s="36"/>
    </row>
    <row r="744" spans="42:49">
      <c r="AP744" s="36"/>
      <c r="AQ744" s="36"/>
      <c r="AR744" s="36"/>
      <c r="AS744" s="36"/>
      <c r="AT744" s="36"/>
      <c r="AU744" s="36"/>
      <c r="AV744" s="36"/>
      <c r="AW744" s="36"/>
    </row>
    <row r="745" spans="42:49">
      <c r="AP745" s="36"/>
      <c r="AQ745" s="36"/>
      <c r="AR745" s="36"/>
      <c r="AS745" s="36"/>
      <c r="AT745" s="36"/>
      <c r="AU745" s="36"/>
      <c r="AV745" s="36"/>
      <c r="AW745" s="36"/>
    </row>
    <row r="746" spans="42:49">
      <c r="AP746" s="36"/>
      <c r="AQ746" s="36"/>
      <c r="AR746" s="36"/>
      <c r="AS746" s="36"/>
      <c r="AT746" s="36"/>
      <c r="AU746" s="36"/>
      <c r="AV746" s="36"/>
      <c r="AW746" s="36"/>
    </row>
    <row r="747" spans="42:49">
      <c r="AP747" s="36"/>
      <c r="AQ747" s="36"/>
      <c r="AR747" s="36"/>
      <c r="AS747" s="36"/>
      <c r="AT747" s="36"/>
      <c r="AU747" s="36"/>
      <c r="AV747" s="36"/>
      <c r="AW747" s="36"/>
    </row>
    <row r="748" spans="42:49">
      <c r="AP748" s="36"/>
      <c r="AQ748" s="36"/>
      <c r="AR748" s="36"/>
      <c r="AS748" s="36"/>
      <c r="AT748" s="36"/>
      <c r="AU748" s="36"/>
      <c r="AV748" s="36"/>
      <c r="AW748" s="36"/>
    </row>
    <row r="749" spans="42:49">
      <c r="AP749" s="36"/>
      <c r="AQ749" s="36"/>
      <c r="AR749" s="36"/>
      <c r="AS749" s="36"/>
      <c r="AT749" s="36"/>
      <c r="AU749" s="36"/>
      <c r="AV749" s="36"/>
      <c r="AW749" s="36"/>
    </row>
    <row r="750" spans="42:49">
      <c r="AP750" s="36"/>
      <c r="AQ750" s="36"/>
      <c r="AR750" s="36"/>
      <c r="AS750" s="36"/>
      <c r="AT750" s="36"/>
      <c r="AU750" s="36"/>
      <c r="AV750" s="36"/>
      <c r="AW750" s="36"/>
    </row>
    <row r="751" spans="42:49">
      <c r="AP751" s="36"/>
      <c r="AQ751" s="36"/>
      <c r="AR751" s="36"/>
      <c r="AS751" s="36"/>
      <c r="AT751" s="36"/>
      <c r="AU751" s="36"/>
      <c r="AV751" s="36"/>
      <c r="AW751" s="36"/>
    </row>
    <row r="752" spans="42:49">
      <c r="AP752" s="36"/>
      <c r="AQ752" s="36"/>
      <c r="AR752" s="36"/>
      <c r="AS752" s="36"/>
      <c r="AT752" s="36"/>
      <c r="AU752" s="36"/>
      <c r="AV752" s="36"/>
      <c r="AW752" s="36"/>
    </row>
    <row r="753" spans="42:49">
      <c r="AP753" s="36"/>
      <c r="AQ753" s="36"/>
      <c r="AR753" s="36"/>
      <c r="AS753" s="36"/>
      <c r="AT753" s="36"/>
      <c r="AU753" s="36"/>
      <c r="AV753" s="36"/>
      <c r="AW753" s="36"/>
    </row>
    <row r="754" spans="42:49">
      <c r="AP754" s="36"/>
      <c r="AQ754" s="36"/>
      <c r="AR754" s="36"/>
      <c r="AS754" s="36"/>
      <c r="AT754" s="36"/>
      <c r="AU754" s="36"/>
      <c r="AV754" s="36"/>
      <c r="AW754" s="36"/>
    </row>
    <row r="755" spans="42:49">
      <c r="AP755" s="36"/>
      <c r="AQ755" s="36"/>
      <c r="AR755" s="36"/>
      <c r="AS755" s="36"/>
      <c r="AT755" s="36"/>
      <c r="AU755" s="36"/>
      <c r="AV755" s="36"/>
      <c r="AW755" s="36"/>
    </row>
    <row r="756" spans="42:49">
      <c r="AP756" s="36"/>
      <c r="AQ756" s="36"/>
      <c r="AR756" s="36"/>
      <c r="AS756" s="36"/>
      <c r="AT756" s="36"/>
      <c r="AU756" s="36"/>
      <c r="AV756" s="36"/>
      <c r="AW756" s="36"/>
    </row>
    <row r="757" spans="42:49">
      <c r="AP757" s="36"/>
      <c r="AQ757" s="36"/>
      <c r="AR757" s="36"/>
      <c r="AS757" s="36"/>
      <c r="AT757" s="36"/>
      <c r="AU757" s="36"/>
      <c r="AV757" s="36"/>
      <c r="AW757" s="36"/>
    </row>
    <row r="758" spans="42:49">
      <c r="AP758" s="36"/>
      <c r="AQ758" s="36"/>
      <c r="AR758" s="36"/>
      <c r="AS758" s="36"/>
      <c r="AT758" s="36"/>
      <c r="AU758" s="36"/>
      <c r="AV758" s="36"/>
      <c r="AW758" s="36"/>
    </row>
    <row r="759" spans="42:49">
      <c r="AP759" s="36"/>
      <c r="AQ759" s="36"/>
      <c r="AR759" s="36"/>
      <c r="AS759" s="36"/>
      <c r="AT759" s="36"/>
      <c r="AU759" s="36"/>
      <c r="AV759" s="36"/>
      <c r="AW759" s="36"/>
    </row>
    <row r="760" spans="42:49">
      <c r="AP760" s="36"/>
      <c r="AQ760" s="36"/>
      <c r="AR760" s="36"/>
      <c r="AS760" s="36"/>
      <c r="AT760" s="36"/>
      <c r="AU760" s="36"/>
      <c r="AV760" s="36"/>
      <c r="AW760" s="36"/>
    </row>
    <row r="761" spans="42:49">
      <c r="AP761" s="36"/>
      <c r="AQ761" s="36"/>
      <c r="AR761" s="36"/>
      <c r="AS761" s="36"/>
      <c r="AT761" s="36"/>
      <c r="AU761" s="36"/>
      <c r="AV761" s="36"/>
      <c r="AW761" s="36"/>
    </row>
    <row r="762" spans="42:49">
      <c r="AP762" s="36"/>
      <c r="AQ762" s="36"/>
      <c r="AR762" s="36"/>
      <c r="AS762" s="36"/>
      <c r="AT762" s="36"/>
      <c r="AU762" s="36"/>
      <c r="AV762" s="36"/>
      <c r="AW762" s="36"/>
    </row>
    <row r="763" spans="42:49">
      <c r="AP763" s="36"/>
      <c r="AQ763" s="36"/>
      <c r="AR763" s="36"/>
      <c r="AS763" s="36"/>
      <c r="AT763" s="36"/>
      <c r="AU763" s="36"/>
      <c r="AV763" s="36"/>
      <c r="AW763" s="36"/>
    </row>
    <row r="764" spans="42:49">
      <c r="AP764" s="36"/>
      <c r="AQ764" s="36"/>
      <c r="AR764" s="36"/>
      <c r="AS764" s="36"/>
      <c r="AT764" s="36"/>
      <c r="AU764" s="36"/>
      <c r="AV764" s="36"/>
      <c r="AW764" s="36"/>
    </row>
    <row r="765" spans="42:49">
      <c r="AP765" s="36"/>
      <c r="AQ765" s="36"/>
      <c r="AR765" s="36"/>
      <c r="AS765" s="36"/>
      <c r="AT765" s="36"/>
      <c r="AU765" s="36"/>
      <c r="AV765" s="36"/>
      <c r="AW765" s="36"/>
    </row>
    <row r="766" spans="42:49">
      <c r="AP766" s="36"/>
      <c r="AQ766" s="36"/>
      <c r="AR766" s="36"/>
      <c r="AS766" s="36"/>
      <c r="AT766" s="36"/>
      <c r="AU766" s="36"/>
      <c r="AV766" s="36"/>
      <c r="AW766" s="36"/>
    </row>
    <row r="767" spans="42:49">
      <c r="AP767" s="36"/>
      <c r="AQ767" s="36"/>
      <c r="AR767" s="36"/>
      <c r="AS767" s="36"/>
      <c r="AT767" s="36"/>
      <c r="AU767" s="36"/>
      <c r="AV767" s="36"/>
      <c r="AW767" s="36"/>
    </row>
    <row r="768" spans="42:49">
      <c r="AP768" s="36"/>
      <c r="AQ768" s="36"/>
      <c r="AR768" s="36"/>
      <c r="AS768" s="36"/>
      <c r="AT768" s="36"/>
      <c r="AU768" s="36"/>
      <c r="AV768" s="36"/>
      <c r="AW768" s="36"/>
    </row>
    <row r="769" spans="42:49">
      <c r="AP769" s="36"/>
      <c r="AQ769" s="36"/>
      <c r="AR769" s="36"/>
      <c r="AS769" s="36"/>
      <c r="AT769" s="36"/>
      <c r="AU769" s="36"/>
      <c r="AV769" s="36"/>
      <c r="AW769" s="36"/>
    </row>
    <row r="770" spans="42:49">
      <c r="AP770" s="36"/>
      <c r="AQ770" s="36"/>
      <c r="AR770" s="36"/>
      <c r="AS770" s="36"/>
      <c r="AT770" s="36"/>
      <c r="AU770" s="36"/>
      <c r="AV770" s="36"/>
      <c r="AW770" s="36"/>
    </row>
    <row r="771" spans="42:49">
      <c r="AP771" s="36"/>
      <c r="AQ771" s="36"/>
      <c r="AR771" s="36"/>
      <c r="AS771" s="36"/>
      <c r="AT771" s="36"/>
      <c r="AU771" s="36"/>
      <c r="AV771" s="36"/>
      <c r="AW771" s="36"/>
    </row>
    <row r="772" spans="42:49">
      <c r="AP772" s="36"/>
      <c r="AQ772" s="36"/>
      <c r="AR772" s="36"/>
      <c r="AS772" s="36"/>
      <c r="AT772" s="36"/>
      <c r="AU772" s="36"/>
      <c r="AV772" s="36"/>
      <c r="AW772" s="36"/>
    </row>
    <row r="773" spans="42:49">
      <c r="AP773" s="36"/>
      <c r="AQ773" s="36"/>
      <c r="AR773" s="36"/>
      <c r="AS773" s="36"/>
      <c r="AT773" s="36"/>
      <c r="AU773" s="36"/>
      <c r="AV773" s="36"/>
      <c r="AW773" s="36"/>
    </row>
    <row r="774" spans="42:49">
      <c r="AP774" s="36"/>
      <c r="AQ774" s="36"/>
      <c r="AR774" s="36"/>
      <c r="AS774" s="36"/>
      <c r="AT774" s="36"/>
      <c r="AU774" s="36"/>
      <c r="AV774" s="36"/>
      <c r="AW774" s="36"/>
    </row>
    <row r="775" spans="42:49">
      <c r="AP775" s="36"/>
      <c r="AQ775" s="36"/>
      <c r="AR775" s="36"/>
      <c r="AS775" s="36"/>
      <c r="AT775" s="36"/>
      <c r="AU775" s="36"/>
      <c r="AV775" s="36"/>
      <c r="AW775" s="36"/>
    </row>
    <row r="776" spans="42:49">
      <c r="AP776" s="36"/>
      <c r="AQ776" s="36"/>
      <c r="AR776" s="36"/>
      <c r="AS776" s="36"/>
      <c r="AT776" s="36"/>
      <c r="AU776" s="36"/>
      <c r="AV776" s="36"/>
      <c r="AW776" s="36"/>
    </row>
    <row r="777" spans="42:49">
      <c r="AP777" s="36"/>
      <c r="AQ777" s="36"/>
      <c r="AR777" s="36"/>
      <c r="AS777" s="36"/>
      <c r="AT777" s="36"/>
      <c r="AU777" s="36"/>
      <c r="AV777" s="36"/>
      <c r="AW777" s="36"/>
    </row>
    <row r="778" spans="42:49">
      <c r="AP778" s="36"/>
      <c r="AQ778" s="36"/>
      <c r="AR778" s="36"/>
      <c r="AS778" s="36"/>
      <c r="AT778" s="36"/>
      <c r="AU778" s="36"/>
      <c r="AV778" s="36"/>
      <c r="AW778" s="36"/>
    </row>
    <row r="779" spans="42:49">
      <c r="AP779" s="36"/>
      <c r="AQ779" s="36"/>
      <c r="AR779" s="36"/>
      <c r="AS779" s="36"/>
      <c r="AT779" s="36"/>
      <c r="AU779" s="36"/>
      <c r="AV779" s="36"/>
      <c r="AW779" s="36"/>
    </row>
    <row r="780" spans="42:49">
      <c r="AP780" s="36"/>
      <c r="AQ780" s="36"/>
      <c r="AR780" s="36"/>
      <c r="AS780" s="36"/>
      <c r="AT780" s="36"/>
      <c r="AU780" s="36"/>
      <c r="AV780" s="36"/>
      <c r="AW780" s="36"/>
    </row>
    <row r="781" spans="42:49">
      <c r="AP781" s="36"/>
      <c r="AQ781" s="36"/>
      <c r="AR781" s="36"/>
      <c r="AS781" s="36"/>
      <c r="AT781" s="36"/>
      <c r="AU781" s="36"/>
      <c r="AV781" s="36"/>
      <c r="AW781" s="36"/>
    </row>
    <row r="782" spans="42:49">
      <c r="AP782" s="36"/>
      <c r="AQ782" s="36"/>
      <c r="AR782" s="36"/>
      <c r="AS782" s="36"/>
      <c r="AT782" s="36"/>
      <c r="AU782" s="36"/>
      <c r="AV782" s="36"/>
      <c r="AW782" s="36"/>
    </row>
    <row r="783" spans="42:49">
      <c r="AP783" s="36"/>
      <c r="AQ783" s="36"/>
      <c r="AR783" s="36"/>
      <c r="AS783" s="36"/>
      <c r="AT783" s="36"/>
      <c r="AU783" s="36"/>
      <c r="AV783" s="36"/>
      <c r="AW783" s="36"/>
    </row>
    <row r="784" spans="42:49">
      <c r="AP784" s="36"/>
      <c r="AQ784" s="36"/>
      <c r="AR784" s="36"/>
      <c r="AS784" s="36"/>
      <c r="AT784" s="36"/>
      <c r="AU784" s="36"/>
      <c r="AV784" s="36"/>
      <c r="AW784" s="36"/>
    </row>
    <row r="785" spans="42:49">
      <c r="AP785" s="36"/>
      <c r="AQ785" s="36"/>
      <c r="AR785" s="36"/>
      <c r="AS785" s="36"/>
      <c r="AT785" s="36"/>
      <c r="AU785" s="36"/>
      <c r="AV785" s="36"/>
      <c r="AW785" s="36"/>
    </row>
    <row r="786" spans="42:49">
      <c r="AP786" s="36"/>
      <c r="AQ786" s="36"/>
      <c r="AR786" s="36"/>
      <c r="AS786" s="36"/>
      <c r="AT786" s="36"/>
      <c r="AU786" s="36"/>
      <c r="AV786" s="36"/>
      <c r="AW786" s="36"/>
    </row>
    <row r="787" spans="42:49">
      <c r="AP787" s="36"/>
      <c r="AQ787" s="36"/>
      <c r="AR787" s="36"/>
      <c r="AS787" s="36"/>
      <c r="AT787" s="36"/>
      <c r="AU787" s="36"/>
      <c r="AV787" s="36"/>
      <c r="AW787" s="36"/>
    </row>
    <row r="788" spans="42:49">
      <c r="AP788" s="36"/>
      <c r="AQ788" s="36"/>
      <c r="AR788" s="36"/>
      <c r="AS788" s="36"/>
      <c r="AT788" s="36"/>
      <c r="AU788" s="36"/>
      <c r="AV788" s="36"/>
      <c r="AW788" s="36"/>
    </row>
    <row r="789" spans="42:49">
      <c r="AP789" s="36"/>
      <c r="AQ789" s="36"/>
      <c r="AR789" s="36"/>
      <c r="AS789" s="36"/>
      <c r="AT789" s="36"/>
      <c r="AU789" s="36"/>
      <c r="AV789" s="36"/>
      <c r="AW789" s="36"/>
    </row>
    <row r="790" spans="42:49">
      <c r="AP790" s="36"/>
      <c r="AQ790" s="36"/>
      <c r="AR790" s="36"/>
      <c r="AS790" s="36"/>
      <c r="AT790" s="36"/>
      <c r="AU790" s="36"/>
      <c r="AV790" s="36"/>
      <c r="AW790" s="36"/>
    </row>
    <row r="791" spans="42:49">
      <c r="AP791" s="36"/>
      <c r="AQ791" s="36"/>
      <c r="AR791" s="36"/>
      <c r="AS791" s="36"/>
      <c r="AT791" s="36"/>
      <c r="AU791" s="36"/>
      <c r="AV791" s="36"/>
      <c r="AW791" s="36"/>
    </row>
    <row r="792" spans="42:49">
      <c r="AP792" s="36"/>
      <c r="AQ792" s="36"/>
      <c r="AR792" s="36"/>
      <c r="AS792" s="36"/>
      <c r="AT792" s="36"/>
      <c r="AU792" s="36"/>
      <c r="AV792" s="36"/>
      <c r="AW792" s="36"/>
    </row>
    <row r="793" spans="42:49">
      <c r="AP793" s="36"/>
      <c r="AQ793" s="36"/>
      <c r="AR793" s="36"/>
      <c r="AS793" s="36"/>
      <c r="AT793" s="36"/>
      <c r="AU793" s="36"/>
      <c r="AV793" s="36"/>
      <c r="AW793" s="36"/>
    </row>
    <row r="794" spans="42:49">
      <c r="AP794" s="36"/>
      <c r="AQ794" s="36"/>
      <c r="AR794" s="36"/>
      <c r="AS794" s="36"/>
      <c r="AT794" s="36"/>
      <c r="AU794" s="36"/>
      <c r="AV794" s="36"/>
      <c r="AW794" s="36"/>
    </row>
    <row r="795" spans="42:49">
      <c r="AP795" s="36"/>
      <c r="AQ795" s="36"/>
      <c r="AR795" s="36"/>
      <c r="AS795" s="36"/>
      <c r="AT795" s="36"/>
      <c r="AU795" s="36"/>
      <c r="AV795" s="36"/>
      <c r="AW795" s="36"/>
    </row>
    <row r="796" spans="42:49">
      <c r="AP796" s="36"/>
      <c r="AQ796" s="36"/>
      <c r="AR796" s="36"/>
      <c r="AS796" s="36"/>
      <c r="AT796" s="36"/>
      <c r="AU796" s="36"/>
      <c r="AV796" s="36"/>
      <c r="AW796" s="36"/>
    </row>
    <row r="797" spans="42:49">
      <c r="AP797" s="36"/>
      <c r="AQ797" s="36"/>
      <c r="AR797" s="36"/>
      <c r="AS797" s="36"/>
      <c r="AT797" s="36"/>
      <c r="AU797" s="36"/>
      <c r="AV797" s="36"/>
      <c r="AW797" s="36"/>
    </row>
    <row r="798" spans="42:49">
      <c r="AP798" s="36"/>
      <c r="AQ798" s="36"/>
      <c r="AR798" s="36"/>
      <c r="AS798" s="36"/>
      <c r="AT798" s="36"/>
      <c r="AU798" s="36"/>
      <c r="AV798" s="36"/>
      <c r="AW798" s="36"/>
    </row>
    <row r="799" spans="42:49">
      <c r="AP799" s="36"/>
      <c r="AQ799" s="36"/>
      <c r="AR799" s="36"/>
      <c r="AS799" s="36"/>
      <c r="AT799" s="36"/>
      <c r="AU799" s="36"/>
      <c r="AV799" s="36"/>
      <c r="AW799" s="36"/>
    </row>
    <row r="800" spans="42:49">
      <c r="AP800" s="36"/>
      <c r="AQ800" s="36"/>
      <c r="AR800" s="36"/>
      <c r="AS800" s="36"/>
      <c r="AT800" s="36"/>
      <c r="AU800" s="36"/>
      <c r="AV800" s="36"/>
      <c r="AW800" s="36"/>
    </row>
    <row r="801" spans="42:49">
      <c r="AP801" s="36"/>
      <c r="AQ801" s="36"/>
      <c r="AR801" s="36"/>
      <c r="AS801" s="36"/>
      <c r="AT801" s="36"/>
      <c r="AU801" s="36"/>
      <c r="AV801" s="36"/>
      <c r="AW801" s="36"/>
    </row>
    <row r="802" spans="42:49">
      <c r="AP802" s="36"/>
      <c r="AQ802" s="36"/>
      <c r="AR802" s="36"/>
      <c r="AS802" s="36"/>
      <c r="AT802" s="36"/>
      <c r="AU802" s="36"/>
      <c r="AV802" s="36"/>
      <c r="AW802" s="36"/>
    </row>
    <row r="803" spans="42:49">
      <c r="AP803" s="36"/>
      <c r="AQ803" s="36"/>
      <c r="AR803" s="36"/>
      <c r="AS803" s="36"/>
      <c r="AT803" s="36"/>
      <c r="AU803" s="36"/>
      <c r="AV803" s="36"/>
      <c r="AW803" s="36"/>
    </row>
    <row r="804" spans="42:49">
      <c r="AP804" s="36"/>
      <c r="AQ804" s="36"/>
      <c r="AR804" s="36"/>
      <c r="AS804" s="36"/>
      <c r="AT804" s="36"/>
      <c r="AU804" s="36"/>
      <c r="AV804" s="36"/>
      <c r="AW804" s="36"/>
    </row>
    <row r="805" spans="42:49">
      <c r="AP805" s="36"/>
      <c r="AQ805" s="36"/>
      <c r="AR805" s="36"/>
      <c r="AS805" s="36"/>
      <c r="AT805" s="36"/>
      <c r="AU805" s="36"/>
      <c r="AV805" s="36"/>
      <c r="AW805" s="36"/>
    </row>
    <row r="806" spans="42:49">
      <c r="AP806" s="36"/>
      <c r="AQ806" s="36"/>
      <c r="AR806" s="36"/>
      <c r="AS806" s="36"/>
      <c r="AT806" s="36"/>
      <c r="AU806" s="36"/>
      <c r="AV806" s="36"/>
      <c r="AW806" s="36"/>
    </row>
    <row r="807" spans="42:49">
      <c r="AP807" s="36"/>
      <c r="AQ807" s="36"/>
      <c r="AR807" s="36"/>
      <c r="AS807" s="36"/>
      <c r="AT807" s="36"/>
      <c r="AU807" s="36"/>
      <c r="AV807" s="36"/>
      <c r="AW807" s="36"/>
    </row>
    <row r="808" spans="42:49">
      <c r="AP808" s="36"/>
      <c r="AQ808" s="36"/>
      <c r="AR808" s="36"/>
      <c r="AS808" s="36"/>
      <c r="AT808" s="36"/>
      <c r="AU808" s="36"/>
      <c r="AV808" s="36"/>
      <c r="AW808" s="36"/>
    </row>
    <row r="809" spans="42:49">
      <c r="AP809" s="36"/>
      <c r="AQ809" s="36"/>
      <c r="AR809" s="36"/>
      <c r="AS809" s="36"/>
      <c r="AT809" s="36"/>
      <c r="AU809" s="36"/>
      <c r="AV809" s="36"/>
      <c r="AW809" s="36"/>
    </row>
    <row r="810" spans="42:49">
      <c r="AP810" s="36"/>
      <c r="AQ810" s="36"/>
      <c r="AR810" s="36"/>
      <c r="AS810" s="36"/>
      <c r="AT810" s="36"/>
      <c r="AU810" s="36"/>
      <c r="AV810" s="36"/>
      <c r="AW810" s="36"/>
    </row>
    <row r="811" spans="42:49">
      <c r="AP811" s="36"/>
      <c r="AQ811" s="36"/>
      <c r="AR811" s="36"/>
      <c r="AS811" s="36"/>
      <c r="AT811" s="36"/>
      <c r="AU811" s="36"/>
      <c r="AV811" s="36"/>
      <c r="AW811" s="36"/>
    </row>
    <row r="812" spans="42:49">
      <c r="AP812" s="36"/>
      <c r="AQ812" s="36"/>
      <c r="AR812" s="36"/>
      <c r="AS812" s="36"/>
      <c r="AT812" s="36"/>
      <c r="AU812" s="36"/>
      <c r="AV812" s="36"/>
      <c r="AW812" s="36"/>
    </row>
    <row r="813" spans="42:49">
      <c r="AP813" s="36"/>
      <c r="AQ813" s="36"/>
      <c r="AR813" s="36"/>
      <c r="AS813" s="36"/>
      <c r="AT813" s="36"/>
      <c r="AU813" s="36"/>
      <c r="AV813" s="36"/>
      <c r="AW813" s="36"/>
    </row>
    <row r="814" spans="42:49">
      <c r="AP814" s="36"/>
      <c r="AQ814" s="36"/>
      <c r="AR814" s="36"/>
      <c r="AS814" s="36"/>
      <c r="AT814" s="36"/>
      <c r="AU814" s="36"/>
      <c r="AV814" s="36"/>
      <c r="AW814" s="36"/>
    </row>
    <row r="815" spans="42:49">
      <c r="AP815" s="36"/>
      <c r="AQ815" s="36"/>
      <c r="AR815" s="36"/>
      <c r="AS815" s="36"/>
      <c r="AT815" s="36"/>
      <c r="AU815" s="36"/>
      <c r="AV815" s="36"/>
      <c r="AW815" s="36"/>
    </row>
    <row r="816" spans="42:49">
      <c r="AP816" s="36"/>
      <c r="AQ816" s="36"/>
      <c r="AR816" s="36"/>
      <c r="AS816" s="36"/>
      <c r="AT816" s="36"/>
      <c r="AU816" s="36"/>
      <c r="AV816" s="36"/>
      <c r="AW816" s="36"/>
    </row>
    <row r="817" spans="42:49">
      <c r="AP817" s="36"/>
      <c r="AQ817" s="36"/>
      <c r="AR817" s="36"/>
      <c r="AS817" s="36"/>
      <c r="AT817" s="36"/>
      <c r="AU817" s="36"/>
      <c r="AV817" s="36"/>
      <c r="AW817" s="36"/>
    </row>
    <row r="818" spans="42:49">
      <c r="AP818" s="36"/>
      <c r="AQ818" s="36"/>
      <c r="AR818" s="36"/>
      <c r="AS818" s="36"/>
      <c r="AT818" s="36"/>
      <c r="AU818" s="36"/>
      <c r="AV818" s="36"/>
      <c r="AW818" s="36"/>
    </row>
    <row r="819" spans="42:49">
      <c r="AP819" s="36"/>
      <c r="AQ819" s="36"/>
      <c r="AR819" s="36"/>
      <c r="AS819" s="36"/>
      <c r="AT819" s="36"/>
      <c r="AU819" s="36"/>
      <c r="AV819" s="36"/>
      <c r="AW819" s="36"/>
    </row>
    <row r="820" spans="42:49">
      <c r="AP820" s="36"/>
      <c r="AQ820" s="36"/>
      <c r="AR820" s="36"/>
      <c r="AS820" s="36"/>
      <c r="AT820" s="36"/>
      <c r="AU820" s="36"/>
      <c r="AV820" s="36"/>
      <c r="AW820" s="36"/>
    </row>
    <row r="821" spans="42:49">
      <c r="AP821" s="36"/>
      <c r="AQ821" s="36"/>
      <c r="AR821" s="36"/>
      <c r="AS821" s="36"/>
      <c r="AT821" s="36"/>
      <c r="AU821" s="36"/>
      <c r="AV821" s="36"/>
      <c r="AW821" s="36"/>
    </row>
    <row r="822" spans="42:49">
      <c r="AP822" s="36"/>
      <c r="AQ822" s="36"/>
      <c r="AR822" s="36"/>
      <c r="AS822" s="36"/>
      <c r="AT822" s="36"/>
      <c r="AU822" s="36"/>
      <c r="AV822" s="36"/>
      <c r="AW822" s="36"/>
    </row>
    <row r="823" spans="42:49">
      <c r="AP823" s="36"/>
      <c r="AQ823" s="36"/>
      <c r="AR823" s="36"/>
      <c r="AS823" s="36"/>
      <c r="AT823" s="36"/>
      <c r="AU823" s="36"/>
      <c r="AV823" s="36"/>
      <c r="AW823" s="36"/>
    </row>
    <row r="824" spans="42:49">
      <c r="AP824" s="36"/>
      <c r="AQ824" s="36"/>
      <c r="AR824" s="36"/>
      <c r="AS824" s="36"/>
      <c r="AT824" s="36"/>
      <c r="AU824" s="36"/>
      <c r="AV824" s="36"/>
      <c r="AW824" s="36"/>
    </row>
    <row r="825" spans="42:49">
      <c r="AP825" s="36"/>
      <c r="AQ825" s="36"/>
      <c r="AR825" s="36"/>
      <c r="AS825" s="36"/>
      <c r="AT825" s="36"/>
      <c r="AU825" s="36"/>
      <c r="AV825" s="36"/>
      <c r="AW825" s="36"/>
    </row>
    <row r="826" spans="42:49">
      <c r="AP826" s="36"/>
      <c r="AQ826" s="36"/>
      <c r="AR826" s="36"/>
      <c r="AS826" s="36"/>
      <c r="AT826" s="36"/>
      <c r="AU826" s="36"/>
      <c r="AV826" s="36"/>
      <c r="AW826" s="36"/>
    </row>
    <row r="827" spans="42:49">
      <c r="AP827" s="36"/>
      <c r="AQ827" s="36"/>
      <c r="AR827" s="36"/>
      <c r="AS827" s="36"/>
      <c r="AT827" s="36"/>
      <c r="AU827" s="36"/>
      <c r="AV827" s="36"/>
      <c r="AW827" s="36"/>
    </row>
    <row r="828" spans="42:49">
      <c r="AP828" s="36"/>
      <c r="AQ828" s="36"/>
      <c r="AR828" s="36"/>
      <c r="AS828" s="36"/>
      <c r="AT828" s="36"/>
      <c r="AU828" s="36"/>
      <c r="AV828" s="36"/>
      <c r="AW828" s="36"/>
    </row>
    <row r="829" spans="42:49">
      <c r="AP829" s="36"/>
      <c r="AQ829" s="36"/>
      <c r="AR829" s="36"/>
      <c r="AS829" s="36"/>
      <c r="AT829" s="36"/>
      <c r="AU829" s="36"/>
      <c r="AV829" s="36"/>
      <c r="AW829" s="36"/>
    </row>
    <row r="830" spans="42:49">
      <c r="AP830" s="36"/>
      <c r="AQ830" s="36"/>
      <c r="AR830" s="36"/>
      <c r="AS830" s="36"/>
      <c r="AT830" s="36"/>
      <c r="AU830" s="36"/>
      <c r="AV830" s="36"/>
      <c r="AW830" s="36"/>
    </row>
    <row r="831" spans="42:49">
      <c r="AP831" s="36"/>
      <c r="AQ831" s="36"/>
      <c r="AR831" s="36"/>
      <c r="AS831" s="36"/>
      <c r="AT831" s="36"/>
      <c r="AU831" s="36"/>
      <c r="AV831" s="36"/>
      <c r="AW831" s="36"/>
    </row>
    <row r="832" spans="42:49">
      <c r="AP832" s="36"/>
      <c r="AQ832" s="36"/>
      <c r="AR832" s="36"/>
      <c r="AS832" s="36"/>
      <c r="AT832" s="36"/>
      <c r="AU832" s="36"/>
      <c r="AV832" s="36"/>
      <c r="AW832" s="36"/>
    </row>
    <row r="833" spans="42:49">
      <c r="AP833" s="36"/>
      <c r="AQ833" s="36"/>
      <c r="AR833" s="36"/>
      <c r="AS833" s="36"/>
      <c r="AT833" s="36"/>
      <c r="AU833" s="36"/>
      <c r="AV833" s="36"/>
      <c r="AW833" s="36"/>
    </row>
    <row r="834" spans="42:49">
      <c r="AP834" s="36"/>
      <c r="AQ834" s="36"/>
      <c r="AR834" s="36"/>
      <c r="AS834" s="36"/>
      <c r="AT834" s="36"/>
      <c r="AU834" s="36"/>
      <c r="AV834" s="36"/>
      <c r="AW834" s="36"/>
    </row>
    <row r="835" spans="42:49">
      <c r="AP835" s="36"/>
      <c r="AQ835" s="36"/>
      <c r="AR835" s="36"/>
      <c r="AS835" s="36"/>
      <c r="AT835" s="36"/>
      <c r="AU835" s="36"/>
      <c r="AV835" s="36"/>
      <c r="AW835" s="36"/>
    </row>
    <row r="836" spans="42:49">
      <c r="AP836" s="36"/>
      <c r="AQ836" s="36"/>
      <c r="AR836" s="36"/>
      <c r="AS836" s="36"/>
      <c r="AT836" s="36"/>
      <c r="AU836" s="36"/>
      <c r="AV836" s="36"/>
      <c r="AW836" s="36"/>
    </row>
    <row r="837" spans="42:49">
      <c r="AP837" s="36"/>
      <c r="AQ837" s="36"/>
      <c r="AR837" s="36"/>
      <c r="AS837" s="36"/>
      <c r="AT837" s="36"/>
      <c r="AU837" s="36"/>
      <c r="AV837" s="36"/>
      <c r="AW837" s="36"/>
    </row>
    <row r="838" spans="42:49">
      <c r="AP838" s="36"/>
      <c r="AQ838" s="36"/>
      <c r="AR838" s="36"/>
      <c r="AS838" s="36"/>
      <c r="AT838" s="36"/>
      <c r="AU838" s="36"/>
      <c r="AV838" s="36"/>
      <c r="AW838" s="36"/>
    </row>
    <row r="839" spans="42:49">
      <c r="AP839" s="36"/>
      <c r="AQ839" s="36"/>
      <c r="AR839" s="36"/>
      <c r="AS839" s="36"/>
      <c r="AT839" s="36"/>
      <c r="AU839" s="36"/>
      <c r="AV839" s="36"/>
      <c r="AW839" s="36"/>
    </row>
    <row r="840" spans="42:49">
      <c r="AP840" s="36"/>
      <c r="AQ840" s="36"/>
      <c r="AR840" s="36"/>
      <c r="AS840" s="36"/>
      <c r="AT840" s="36"/>
      <c r="AU840" s="36"/>
      <c r="AV840" s="36"/>
      <c r="AW840" s="36"/>
    </row>
    <row r="841" spans="42:49">
      <c r="AP841" s="36"/>
      <c r="AQ841" s="36"/>
      <c r="AR841" s="36"/>
      <c r="AS841" s="36"/>
      <c r="AT841" s="36"/>
      <c r="AU841" s="36"/>
      <c r="AV841" s="36"/>
      <c r="AW841" s="36"/>
    </row>
    <row r="842" spans="42:49">
      <c r="AP842" s="36"/>
      <c r="AQ842" s="36"/>
      <c r="AR842" s="36"/>
      <c r="AS842" s="36"/>
      <c r="AT842" s="36"/>
      <c r="AU842" s="36"/>
      <c r="AV842" s="36"/>
      <c r="AW842" s="36"/>
    </row>
    <row r="843" spans="42:49">
      <c r="AP843" s="36"/>
      <c r="AQ843" s="36"/>
      <c r="AR843" s="36"/>
      <c r="AS843" s="36"/>
      <c r="AT843" s="36"/>
      <c r="AU843" s="36"/>
      <c r="AV843" s="36"/>
      <c r="AW843" s="36"/>
    </row>
    <row r="844" spans="42:49">
      <c r="AP844" s="36"/>
      <c r="AQ844" s="36"/>
      <c r="AR844" s="36"/>
      <c r="AS844" s="36"/>
      <c r="AT844" s="36"/>
      <c r="AU844" s="36"/>
      <c r="AV844" s="36"/>
      <c r="AW844" s="36"/>
    </row>
    <row r="845" spans="42:49">
      <c r="AP845" s="36"/>
      <c r="AQ845" s="36"/>
      <c r="AR845" s="36"/>
      <c r="AS845" s="36"/>
      <c r="AT845" s="36"/>
      <c r="AU845" s="36"/>
      <c r="AV845" s="36"/>
      <c r="AW845" s="36"/>
    </row>
    <row r="846" spans="42:49">
      <c r="AP846" s="36"/>
      <c r="AQ846" s="36"/>
      <c r="AR846" s="36"/>
      <c r="AS846" s="36"/>
      <c r="AT846" s="36"/>
      <c r="AU846" s="36"/>
      <c r="AV846" s="36"/>
      <c r="AW846" s="36"/>
    </row>
    <row r="847" spans="42:49">
      <c r="AP847" s="36"/>
      <c r="AQ847" s="36"/>
      <c r="AR847" s="36"/>
      <c r="AS847" s="36"/>
      <c r="AT847" s="36"/>
      <c r="AU847" s="36"/>
      <c r="AV847" s="36"/>
      <c r="AW847" s="36"/>
    </row>
    <row r="848" spans="42:49">
      <c r="AP848" s="36"/>
      <c r="AQ848" s="36"/>
      <c r="AR848" s="36"/>
      <c r="AS848" s="36"/>
      <c r="AT848" s="36"/>
      <c r="AU848" s="36"/>
      <c r="AV848" s="36"/>
      <c r="AW848" s="36"/>
    </row>
    <row r="849" spans="42:49">
      <c r="AP849" s="36"/>
      <c r="AQ849" s="36"/>
      <c r="AR849" s="36"/>
      <c r="AS849" s="36"/>
      <c r="AT849" s="36"/>
      <c r="AU849" s="36"/>
      <c r="AV849" s="36"/>
      <c r="AW849" s="36"/>
    </row>
    <row r="850" spans="42:49">
      <c r="AP850" s="36"/>
      <c r="AQ850" s="36"/>
      <c r="AR850" s="36"/>
      <c r="AS850" s="36"/>
      <c r="AT850" s="36"/>
      <c r="AU850" s="36"/>
      <c r="AV850" s="36"/>
      <c r="AW850" s="36"/>
    </row>
    <row r="851" spans="42:49">
      <c r="AP851" s="36"/>
      <c r="AQ851" s="36"/>
      <c r="AR851" s="36"/>
      <c r="AS851" s="36"/>
      <c r="AT851" s="36"/>
      <c r="AU851" s="36"/>
      <c r="AV851" s="36"/>
      <c r="AW851" s="36"/>
    </row>
    <row r="852" spans="42:49">
      <c r="AP852" s="36"/>
      <c r="AQ852" s="36"/>
      <c r="AR852" s="36"/>
      <c r="AS852" s="36"/>
      <c r="AT852" s="36"/>
      <c r="AU852" s="36"/>
      <c r="AV852" s="36"/>
      <c r="AW852" s="36"/>
    </row>
    <row r="853" spans="42:49">
      <c r="AP853" s="36"/>
      <c r="AQ853" s="36"/>
      <c r="AR853" s="36"/>
      <c r="AS853" s="36"/>
      <c r="AT853" s="36"/>
      <c r="AU853" s="36"/>
      <c r="AV853" s="36"/>
      <c r="AW853" s="36"/>
    </row>
    <row r="854" spans="42:49">
      <c r="AP854" s="36"/>
      <c r="AQ854" s="36"/>
      <c r="AR854" s="36"/>
      <c r="AS854" s="36"/>
      <c r="AT854" s="36"/>
      <c r="AU854" s="36"/>
      <c r="AV854" s="36"/>
      <c r="AW854" s="36"/>
    </row>
    <row r="855" spans="42:49">
      <c r="AP855" s="36"/>
      <c r="AQ855" s="36"/>
      <c r="AR855" s="36"/>
      <c r="AS855" s="36"/>
      <c r="AT855" s="36"/>
      <c r="AU855" s="36"/>
      <c r="AV855" s="36"/>
      <c r="AW855" s="36"/>
    </row>
    <row r="856" spans="42:49">
      <c r="AP856" s="36"/>
      <c r="AQ856" s="36"/>
      <c r="AR856" s="36"/>
      <c r="AS856" s="36"/>
      <c r="AT856" s="36"/>
      <c r="AU856" s="36"/>
      <c r="AV856" s="36"/>
      <c r="AW856" s="36"/>
    </row>
    <row r="857" spans="42:49">
      <c r="AP857" s="36"/>
      <c r="AQ857" s="36"/>
      <c r="AR857" s="36"/>
      <c r="AS857" s="36"/>
      <c r="AT857" s="36"/>
      <c r="AU857" s="36"/>
      <c r="AV857" s="36"/>
      <c r="AW857" s="36"/>
    </row>
    <row r="858" spans="42:49">
      <c r="AP858" s="36"/>
      <c r="AQ858" s="36"/>
      <c r="AR858" s="36"/>
      <c r="AS858" s="36"/>
      <c r="AT858" s="36"/>
      <c r="AU858" s="36"/>
      <c r="AV858" s="36"/>
      <c r="AW858" s="36"/>
    </row>
    <row r="859" spans="42:49">
      <c r="AP859" s="36"/>
      <c r="AQ859" s="36"/>
      <c r="AR859" s="36"/>
      <c r="AS859" s="36"/>
      <c r="AT859" s="36"/>
      <c r="AU859" s="36"/>
      <c r="AV859" s="36"/>
      <c r="AW859" s="36"/>
    </row>
    <row r="860" spans="42:49">
      <c r="AP860" s="36"/>
      <c r="AQ860" s="36"/>
      <c r="AR860" s="36"/>
      <c r="AS860" s="36"/>
      <c r="AT860" s="36"/>
      <c r="AU860" s="36"/>
      <c r="AV860" s="36"/>
      <c r="AW860" s="36"/>
    </row>
    <row r="861" spans="42:49">
      <c r="AP861" s="36"/>
      <c r="AQ861" s="36"/>
      <c r="AR861" s="36"/>
      <c r="AS861" s="36"/>
      <c r="AT861" s="36"/>
      <c r="AU861" s="36"/>
      <c r="AV861" s="36"/>
      <c r="AW861" s="36"/>
    </row>
    <row r="862" spans="42:49">
      <c r="AP862" s="36"/>
      <c r="AQ862" s="36"/>
      <c r="AR862" s="36"/>
      <c r="AS862" s="36"/>
      <c r="AT862" s="36"/>
      <c r="AU862" s="36"/>
      <c r="AV862" s="36"/>
      <c r="AW862" s="36"/>
    </row>
    <row r="863" spans="42:49">
      <c r="AP863" s="36"/>
      <c r="AQ863" s="36"/>
      <c r="AR863" s="36"/>
      <c r="AS863" s="36"/>
      <c r="AT863" s="36"/>
      <c r="AU863" s="36"/>
      <c r="AV863" s="36"/>
      <c r="AW863" s="36"/>
    </row>
    <row r="864" spans="42:49">
      <c r="AP864" s="36"/>
      <c r="AQ864" s="36"/>
      <c r="AR864" s="36"/>
      <c r="AS864" s="36"/>
      <c r="AT864" s="36"/>
      <c r="AU864" s="36"/>
      <c r="AV864" s="36"/>
      <c r="AW864" s="36"/>
    </row>
    <row r="865" spans="42:49">
      <c r="AP865" s="36"/>
      <c r="AQ865" s="36"/>
      <c r="AR865" s="36"/>
      <c r="AS865" s="36"/>
      <c r="AT865" s="36"/>
      <c r="AU865" s="36"/>
      <c r="AV865" s="36"/>
      <c r="AW865" s="36"/>
    </row>
    <row r="866" spans="42:49">
      <c r="AP866" s="36"/>
      <c r="AQ866" s="36"/>
      <c r="AR866" s="36"/>
      <c r="AS866" s="36"/>
      <c r="AT866" s="36"/>
      <c r="AU866" s="36"/>
      <c r="AV866" s="36"/>
      <c r="AW866" s="36"/>
    </row>
    <row r="867" spans="42:49">
      <c r="AP867" s="36"/>
      <c r="AQ867" s="36"/>
      <c r="AR867" s="36"/>
      <c r="AS867" s="36"/>
      <c r="AT867" s="36"/>
      <c r="AU867" s="36"/>
      <c r="AV867" s="36"/>
      <c r="AW867" s="36"/>
    </row>
    <row r="868" spans="42:49">
      <c r="AP868" s="36"/>
      <c r="AQ868" s="36"/>
      <c r="AR868" s="36"/>
      <c r="AS868" s="36"/>
      <c r="AT868" s="36"/>
      <c r="AU868" s="36"/>
      <c r="AV868" s="36"/>
      <c r="AW868" s="36"/>
    </row>
    <row r="869" spans="42:49">
      <c r="AP869" s="36"/>
      <c r="AQ869" s="36"/>
      <c r="AR869" s="36"/>
      <c r="AS869" s="36"/>
      <c r="AT869" s="36"/>
      <c r="AU869" s="36"/>
      <c r="AV869" s="36"/>
      <c r="AW869" s="36"/>
    </row>
    <row r="870" spans="42:49">
      <c r="AP870" s="36"/>
      <c r="AQ870" s="36"/>
      <c r="AR870" s="36"/>
      <c r="AS870" s="36"/>
      <c r="AT870" s="36"/>
      <c r="AU870" s="36"/>
      <c r="AV870" s="36"/>
      <c r="AW870" s="36"/>
    </row>
    <row r="871" spans="42:49">
      <c r="AP871" s="36"/>
      <c r="AQ871" s="36"/>
      <c r="AR871" s="36"/>
      <c r="AS871" s="36"/>
      <c r="AT871" s="36"/>
      <c r="AU871" s="36"/>
      <c r="AV871" s="36"/>
      <c r="AW871" s="36"/>
    </row>
    <row r="872" spans="42:49">
      <c r="AP872" s="36"/>
      <c r="AQ872" s="36"/>
      <c r="AR872" s="36"/>
      <c r="AS872" s="36"/>
      <c r="AT872" s="36"/>
      <c r="AU872" s="36"/>
      <c r="AV872" s="36"/>
      <c r="AW872" s="36"/>
    </row>
    <row r="873" spans="42:49">
      <c r="AP873" s="36"/>
      <c r="AQ873" s="36"/>
      <c r="AR873" s="36"/>
      <c r="AS873" s="36"/>
      <c r="AT873" s="36"/>
      <c r="AU873" s="36"/>
      <c r="AV873" s="36"/>
      <c r="AW873" s="36"/>
    </row>
    <row r="874" spans="42:49">
      <c r="AP874" s="36"/>
      <c r="AQ874" s="36"/>
      <c r="AR874" s="36"/>
      <c r="AS874" s="36"/>
      <c r="AT874" s="36"/>
      <c r="AU874" s="36"/>
      <c r="AV874" s="36"/>
      <c r="AW874" s="36"/>
    </row>
    <row r="875" spans="42:49">
      <c r="AP875" s="36"/>
      <c r="AQ875" s="36"/>
      <c r="AR875" s="36"/>
      <c r="AS875" s="36"/>
      <c r="AT875" s="36"/>
      <c r="AU875" s="36"/>
      <c r="AV875" s="36"/>
      <c r="AW875" s="36"/>
    </row>
    <row r="876" spans="42:49">
      <c r="AP876" s="36"/>
      <c r="AQ876" s="36"/>
      <c r="AR876" s="36"/>
      <c r="AS876" s="36"/>
      <c r="AT876" s="36"/>
      <c r="AU876" s="36"/>
      <c r="AV876" s="36"/>
      <c r="AW876" s="36"/>
    </row>
    <row r="877" spans="42:49">
      <c r="AP877" s="36"/>
      <c r="AQ877" s="36"/>
      <c r="AR877" s="36"/>
      <c r="AS877" s="36"/>
      <c r="AT877" s="36"/>
      <c r="AU877" s="36"/>
      <c r="AV877" s="36"/>
      <c r="AW877" s="36"/>
    </row>
    <row r="878" spans="42:49">
      <c r="AP878" s="36"/>
      <c r="AQ878" s="36"/>
      <c r="AR878" s="36"/>
      <c r="AS878" s="36"/>
      <c r="AT878" s="36"/>
      <c r="AU878" s="36"/>
      <c r="AV878" s="36"/>
      <c r="AW878" s="36"/>
    </row>
    <row r="879" spans="42:49">
      <c r="AP879" s="36"/>
      <c r="AQ879" s="36"/>
      <c r="AR879" s="36"/>
      <c r="AS879" s="36"/>
      <c r="AT879" s="36"/>
      <c r="AU879" s="36"/>
      <c r="AV879" s="36"/>
      <c r="AW879" s="36"/>
    </row>
    <row r="880" spans="42:49">
      <c r="AP880" s="36"/>
      <c r="AQ880" s="36"/>
      <c r="AR880" s="36"/>
      <c r="AS880" s="36"/>
      <c r="AT880" s="36"/>
      <c r="AU880" s="36"/>
      <c r="AV880" s="36"/>
      <c r="AW880" s="36"/>
    </row>
    <row r="881" spans="42:49">
      <c r="AP881" s="36"/>
      <c r="AQ881" s="36"/>
      <c r="AR881" s="36"/>
      <c r="AS881" s="36"/>
      <c r="AT881" s="36"/>
      <c r="AU881" s="36"/>
      <c r="AV881" s="36"/>
      <c r="AW881" s="36"/>
    </row>
    <row r="882" spans="42:49">
      <c r="AP882" s="36"/>
      <c r="AQ882" s="36"/>
      <c r="AR882" s="36"/>
      <c r="AS882" s="36"/>
      <c r="AT882" s="36"/>
      <c r="AU882" s="36"/>
      <c r="AV882" s="36"/>
      <c r="AW882" s="36"/>
    </row>
    <row r="883" spans="42:49">
      <c r="AP883" s="36"/>
      <c r="AQ883" s="36"/>
      <c r="AR883" s="36"/>
      <c r="AS883" s="36"/>
      <c r="AT883" s="36"/>
      <c r="AU883" s="36"/>
      <c r="AV883" s="36"/>
      <c r="AW883" s="36"/>
    </row>
    <row r="884" spans="42:49">
      <c r="AP884" s="36"/>
      <c r="AQ884" s="36"/>
      <c r="AR884" s="36"/>
      <c r="AS884" s="36"/>
      <c r="AT884" s="36"/>
      <c r="AU884" s="36"/>
      <c r="AV884" s="36"/>
      <c r="AW884" s="36"/>
    </row>
    <row r="885" spans="42:49">
      <c r="AP885" s="36"/>
      <c r="AQ885" s="36"/>
      <c r="AR885" s="36"/>
      <c r="AS885" s="36"/>
      <c r="AT885" s="36"/>
      <c r="AU885" s="36"/>
      <c r="AV885" s="36"/>
      <c r="AW885" s="36"/>
    </row>
    <row r="886" spans="42:49">
      <c r="AP886" s="36"/>
      <c r="AQ886" s="36"/>
      <c r="AR886" s="36"/>
      <c r="AS886" s="36"/>
      <c r="AT886" s="36"/>
      <c r="AU886" s="36"/>
      <c r="AV886" s="36"/>
      <c r="AW886" s="36"/>
    </row>
    <row r="887" spans="42:49">
      <c r="AP887" s="36"/>
      <c r="AQ887" s="36"/>
      <c r="AR887" s="36"/>
      <c r="AS887" s="36"/>
      <c r="AT887" s="36"/>
      <c r="AU887" s="36"/>
      <c r="AV887" s="36"/>
      <c r="AW887" s="36"/>
    </row>
    <row r="888" spans="42:49">
      <c r="AP888" s="36"/>
      <c r="AQ888" s="36"/>
      <c r="AR888" s="36"/>
      <c r="AS888" s="36"/>
      <c r="AT888" s="36"/>
      <c r="AU888" s="36"/>
      <c r="AV888" s="36"/>
      <c r="AW888" s="36"/>
    </row>
    <row r="889" spans="42:49">
      <c r="AP889" s="36"/>
      <c r="AQ889" s="36"/>
      <c r="AR889" s="36"/>
      <c r="AS889" s="36"/>
      <c r="AT889" s="36"/>
      <c r="AU889" s="36"/>
      <c r="AV889" s="36"/>
      <c r="AW889" s="36"/>
    </row>
    <row r="890" spans="42:49">
      <c r="AP890" s="36"/>
      <c r="AQ890" s="36"/>
      <c r="AR890" s="36"/>
      <c r="AS890" s="36"/>
      <c r="AT890" s="36"/>
      <c r="AU890" s="36"/>
      <c r="AV890" s="36"/>
      <c r="AW890" s="36"/>
    </row>
    <row r="891" spans="42:49">
      <c r="AP891" s="36"/>
      <c r="AQ891" s="36"/>
      <c r="AR891" s="36"/>
      <c r="AS891" s="36"/>
      <c r="AT891" s="36"/>
      <c r="AU891" s="36"/>
      <c r="AV891" s="36"/>
      <c r="AW891" s="36"/>
    </row>
    <row r="892" spans="42:49">
      <c r="AP892" s="36"/>
      <c r="AQ892" s="36"/>
      <c r="AR892" s="36"/>
      <c r="AS892" s="36"/>
      <c r="AT892" s="36"/>
      <c r="AU892" s="36"/>
      <c r="AV892" s="36"/>
      <c r="AW892" s="36"/>
    </row>
    <row r="893" spans="42:49">
      <c r="AP893" s="36"/>
      <c r="AQ893" s="36"/>
      <c r="AR893" s="36"/>
      <c r="AS893" s="36"/>
      <c r="AT893" s="36"/>
      <c r="AU893" s="36"/>
      <c r="AV893" s="36"/>
      <c r="AW893" s="36"/>
    </row>
    <row r="894" spans="42:49">
      <c r="AP894" s="36"/>
      <c r="AQ894" s="36"/>
      <c r="AR894" s="36"/>
      <c r="AS894" s="36"/>
      <c r="AT894" s="36"/>
      <c r="AU894" s="36"/>
      <c r="AV894" s="36"/>
      <c r="AW894" s="36"/>
    </row>
    <row r="895" spans="42:49">
      <c r="AP895" s="36"/>
      <c r="AQ895" s="36"/>
      <c r="AR895" s="36"/>
      <c r="AS895" s="36"/>
      <c r="AT895" s="36"/>
      <c r="AU895" s="36"/>
      <c r="AV895" s="36"/>
      <c r="AW895" s="36"/>
    </row>
    <row r="896" spans="42:49">
      <c r="AP896" s="36"/>
      <c r="AQ896" s="36"/>
      <c r="AR896" s="36"/>
      <c r="AS896" s="36"/>
      <c r="AT896" s="36"/>
      <c r="AU896" s="36"/>
      <c r="AV896" s="36"/>
      <c r="AW896" s="36"/>
    </row>
    <row r="897" spans="42:49">
      <c r="AP897" s="36"/>
      <c r="AQ897" s="36"/>
      <c r="AR897" s="36"/>
      <c r="AS897" s="36"/>
      <c r="AT897" s="36"/>
      <c r="AU897" s="36"/>
      <c r="AV897" s="36"/>
      <c r="AW897" s="36"/>
    </row>
    <row r="898" spans="42:49">
      <c r="AP898" s="36"/>
      <c r="AQ898" s="36"/>
      <c r="AR898" s="36"/>
      <c r="AS898" s="36"/>
      <c r="AT898" s="36"/>
      <c r="AU898" s="36"/>
      <c r="AV898" s="36"/>
      <c r="AW898" s="36"/>
    </row>
    <row r="899" spans="42:49">
      <c r="AP899" s="36"/>
      <c r="AQ899" s="36"/>
      <c r="AR899" s="36"/>
      <c r="AS899" s="36"/>
      <c r="AT899" s="36"/>
      <c r="AU899" s="36"/>
      <c r="AV899" s="36"/>
      <c r="AW899" s="36"/>
    </row>
    <row r="900" spans="42:49">
      <c r="AP900" s="36"/>
      <c r="AQ900" s="36"/>
      <c r="AR900" s="36"/>
      <c r="AS900" s="36"/>
      <c r="AT900" s="36"/>
      <c r="AU900" s="36"/>
      <c r="AV900" s="36"/>
      <c r="AW900" s="36"/>
    </row>
    <row r="901" spans="42:49">
      <c r="AP901" s="36"/>
      <c r="AQ901" s="36"/>
      <c r="AR901" s="36"/>
      <c r="AS901" s="36"/>
      <c r="AT901" s="36"/>
      <c r="AU901" s="36"/>
      <c r="AV901" s="36"/>
      <c r="AW901" s="36"/>
    </row>
    <row r="902" spans="42:49">
      <c r="AP902" s="36"/>
      <c r="AQ902" s="36"/>
      <c r="AR902" s="36"/>
      <c r="AS902" s="36"/>
      <c r="AT902" s="36"/>
      <c r="AU902" s="36"/>
      <c r="AV902" s="36"/>
      <c r="AW902" s="36"/>
    </row>
    <row r="903" spans="42:49">
      <c r="AP903" s="36"/>
      <c r="AQ903" s="36"/>
      <c r="AR903" s="36"/>
      <c r="AS903" s="36"/>
      <c r="AT903" s="36"/>
      <c r="AU903" s="36"/>
      <c r="AV903" s="36"/>
      <c r="AW903" s="36"/>
    </row>
    <row r="904" spans="42:49">
      <c r="AP904" s="36"/>
      <c r="AQ904" s="36"/>
      <c r="AR904" s="36"/>
      <c r="AS904" s="36"/>
      <c r="AT904" s="36"/>
      <c r="AU904" s="36"/>
      <c r="AV904" s="36"/>
      <c r="AW904" s="36"/>
    </row>
    <row r="905" spans="42:49">
      <c r="AP905" s="36"/>
      <c r="AQ905" s="36"/>
      <c r="AR905" s="36"/>
      <c r="AS905" s="36"/>
      <c r="AT905" s="36"/>
      <c r="AU905" s="36"/>
      <c r="AV905" s="36"/>
      <c r="AW905" s="36"/>
    </row>
    <row r="906" spans="42:49">
      <c r="AP906" s="36"/>
      <c r="AQ906" s="36"/>
      <c r="AR906" s="36"/>
      <c r="AS906" s="36"/>
      <c r="AT906" s="36"/>
      <c r="AU906" s="36"/>
      <c r="AV906" s="36"/>
      <c r="AW906" s="36"/>
    </row>
    <row r="907" spans="42:49">
      <c r="AP907" s="36"/>
      <c r="AQ907" s="36"/>
      <c r="AR907" s="36"/>
      <c r="AS907" s="36"/>
      <c r="AT907" s="36"/>
      <c r="AU907" s="36"/>
      <c r="AV907" s="36"/>
      <c r="AW907" s="36"/>
    </row>
    <row r="908" spans="42:49">
      <c r="AP908" s="36"/>
      <c r="AQ908" s="36"/>
      <c r="AR908" s="36"/>
      <c r="AS908" s="36"/>
      <c r="AT908" s="36"/>
      <c r="AU908" s="36"/>
      <c r="AV908" s="36"/>
      <c r="AW908" s="36"/>
    </row>
    <row r="909" spans="42:49">
      <c r="AP909" s="36"/>
      <c r="AQ909" s="36"/>
      <c r="AR909" s="36"/>
      <c r="AS909" s="36"/>
      <c r="AT909" s="36"/>
      <c r="AU909" s="36"/>
      <c r="AV909" s="36"/>
      <c r="AW909" s="36"/>
    </row>
    <row r="910" spans="42:49">
      <c r="AP910" s="36"/>
      <c r="AQ910" s="36"/>
      <c r="AR910" s="36"/>
      <c r="AS910" s="36"/>
      <c r="AT910" s="36"/>
      <c r="AU910" s="36"/>
      <c r="AV910" s="36"/>
      <c r="AW910" s="36"/>
    </row>
    <row r="911" spans="42:49">
      <c r="AP911" s="36"/>
      <c r="AQ911" s="36"/>
      <c r="AR911" s="36"/>
      <c r="AS911" s="36"/>
      <c r="AT911" s="36"/>
      <c r="AU911" s="36"/>
      <c r="AV911" s="36"/>
      <c r="AW911" s="36"/>
    </row>
    <row r="912" spans="42:49">
      <c r="AP912" s="36"/>
      <c r="AQ912" s="36"/>
      <c r="AR912" s="36"/>
      <c r="AS912" s="36"/>
      <c r="AT912" s="36"/>
      <c r="AU912" s="36"/>
      <c r="AV912" s="36"/>
      <c r="AW912" s="36"/>
    </row>
    <row r="913" spans="42:49">
      <c r="AP913" s="36"/>
      <c r="AQ913" s="36"/>
      <c r="AR913" s="36"/>
      <c r="AS913" s="36"/>
      <c r="AT913" s="36"/>
      <c r="AU913" s="36"/>
      <c r="AV913" s="36"/>
      <c r="AW913" s="36"/>
    </row>
    <row r="914" spans="42:49">
      <c r="AP914" s="36"/>
      <c r="AQ914" s="36"/>
      <c r="AR914" s="36"/>
      <c r="AS914" s="36"/>
      <c r="AT914" s="36"/>
      <c r="AU914" s="36"/>
      <c r="AV914" s="36"/>
      <c r="AW914" s="36"/>
    </row>
    <row r="915" spans="42:49">
      <c r="AP915" s="36"/>
      <c r="AQ915" s="36"/>
      <c r="AR915" s="36"/>
      <c r="AS915" s="36"/>
      <c r="AT915" s="36"/>
      <c r="AU915" s="36"/>
      <c r="AV915" s="36"/>
      <c r="AW915" s="36"/>
    </row>
    <row r="916" spans="42:49">
      <c r="AP916" s="36"/>
      <c r="AQ916" s="36"/>
      <c r="AR916" s="36"/>
      <c r="AS916" s="36"/>
      <c r="AT916" s="36"/>
      <c r="AU916" s="36"/>
      <c r="AV916" s="36"/>
      <c r="AW916" s="36"/>
    </row>
    <row r="917" spans="42:49">
      <c r="AP917" s="36"/>
      <c r="AQ917" s="36"/>
      <c r="AR917" s="36"/>
      <c r="AS917" s="36"/>
      <c r="AT917" s="36"/>
      <c r="AU917" s="36"/>
      <c r="AV917" s="36"/>
      <c r="AW917" s="36"/>
    </row>
    <row r="918" spans="42:49">
      <c r="AP918" s="36"/>
      <c r="AQ918" s="36"/>
      <c r="AR918" s="36"/>
      <c r="AS918" s="36"/>
      <c r="AT918" s="36"/>
      <c r="AU918" s="36"/>
      <c r="AV918" s="36"/>
      <c r="AW918" s="36"/>
    </row>
    <row r="919" spans="42:49">
      <c r="AP919" s="36"/>
      <c r="AQ919" s="36"/>
      <c r="AR919" s="36"/>
      <c r="AS919" s="36"/>
      <c r="AT919" s="36"/>
      <c r="AU919" s="36"/>
      <c r="AV919" s="36"/>
      <c r="AW919" s="36"/>
    </row>
    <row r="920" spans="42:49">
      <c r="AP920" s="36"/>
      <c r="AQ920" s="36"/>
      <c r="AR920" s="36"/>
      <c r="AS920" s="36"/>
      <c r="AT920" s="36"/>
      <c r="AU920" s="36"/>
      <c r="AV920" s="36"/>
      <c r="AW920" s="36"/>
    </row>
    <row r="921" spans="42:49">
      <c r="AP921" s="36"/>
      <c r="AQ921" s="36"/>
      <c r="AR921" s="36"/>
      <c r="AS921" s="36"/>
      <c r="AT921" s="36"/>
      <c r="AU921" s="36"/>
      <c r="AV921" s="36"/>
      <c r="AW921" s="36"/>
    </row>
    <row r="922" spans="42:49">
      <c r="AP922" s="36"/>
      <c r="AQ922" s="36"/>
      <c r="AR922" s="36"/>
      <c r="AS922" s="36"/>
      <c r="AT922" s="36"/>
      <c r="AU922" s="36"/>
      <c r="AV922" s="36"/>
      <c r="AW922" s="36"/>
    </row>
    <row r="923" spans="42:49">
      <c r="AP923" s="36"/>
      <c r="AQ923" s="36"/>
      <c r="AR923" s="36"/>
      <c r="AS923" s="36"/>
      <c r="AT923" s="36"/>
      <c r="AU923" s="36"/>
      <c r="AV923" s="36"/>
      <c r="AW923" s="36"/>
    </row>
    <row r="924" spans="42:49">
      <c r="AP924" s="36"/>
      <c r="AQ924" s="36"/>
      <c r="AR924" s="36"/>
      <c r="AS924" s="36"/>
      <c r="AT924" s="36"/>
      <c r="AU924" s="36"/>
      <c r="AV924" s="36"/>
      <c r="AW924" s="36"/>
    </row>
    <row r="925" spans="42:49">
      <c r="AP925" s="36"/>
      <c r="AQ925" s="36"/>
      <c r="AR925" s="36"/>
      <c r="AS925" s="36"/>
      <c r="AT925" s="36"/>
      <c r="AU925" s="36"/>
      <c r="AV925" s="36"/>
      <c r="AW925" s="36"/>
    </row>
    <row r="926" spans="42:49">
      <c r="AP926" s="36"/>
      <c r="AQ926" s="36"/>
      <c r="AR926" s="36"/>
      <c r="AS926" s="36"/>
      <c r="AT926" s="36"/>
      <c r="AU926" s="36"/>
      <c r="AV926" s="36"/>
      <c r="AW926" s="36"/>
    </row>
    <row r="927" spans="42:49">
      <c r="AP927" s="36"/>
      <c r="AQ927" s="36"/>
      <c r="AR927" s="36"/>
      <c r="AS927" s="36"/>
      <c r="AT927" s="36"/>
      <c r="AU927" s="36"/>
      <c r="AV927" s="36"/>
      <c r="AW927" s="36"/>
    </row>
    <row r="928" spans="42:49">
      <c r="AP928" s="36"/>
      <c r="AQ928" s="36"/>
      <c r="AR928" s="36"/>
      <c r="AS928" s="36"/>
      <c r="AT928" s="36"/>
      <c r="AU928" s="36"/>
      <c r="AV928" s="36"/>
      <c r="AW928" s="36"/>
    </row>
    <row r="929" spans="42:49">
      <c r="AP929" s="36"/>
      <c r="AQ929" s="36"/>
      <c r="AR929" s="36"/>
      <c r="AS929" s="36"/>
      <c r="AT929" s="36"/>
      <c r="AU929" s="36"/>
      <c r="AV929" s="36"/>
      <c r="AW929" s="36"/>
    </row>
    <row r="930" spans="42:49">
      <c r="AP930" s="36"/>
      <c r="AQ930" s="36"/>
      <c r="AR930" s="36"/>
      <c r="AS930" s="36"/>
      <c r="AT930" s="36"/>
      <c r="AU930" s="36"/>
      <c r="AV930" s="36"/>
      <c r="AW930" s="36"/>
    </row>
    <row r="931" spans="42:49">
      <c r="AP931" s="36"/>
      <c r="AQ931" s="36"/>
      <c r="AR931" s="36"/>
      <c r="AS931" s="36"/>
      <c r="AT931" s="36"/>
      <c r="AU931" s="36"/>
      <c r="AV931" s="36"/>
      <c r="AW931" s="36"/>
    </row>
    <row r="932" spans="42:49">
      <c r="AP932" s="36"/>
      <c r="AQ932" s="36"/>
      <c r="AR932" s="36"/>
      <c r="AS932" s="36"/>
      <c r="AT932" s="36"/>
      <c r="AU932" s="36"/>
      <c r="AV932" s="36"/>
      <c r="AW932" s="36"/>
    </row>
    <row r="933" spans="42:49">
      <c r="AP933" s="36"/>
      <c r="AQ933" s="36"/>
      <c r="AR933" s="36"/>
      <c r="AS933" s="36"/>
      <c r="AT933" s="36"/>
      <c r="AU933" s="36"/>
      <c r="AV933" s="36"/>
      <c r="AW933" s="36"/>
    </row>
    <row r="934" spans="42:49">
      <c r="AP934" s="36"/>
      <c r="AQ934" s="36"/>
      <c r="AR934" s="36"/>
      <c r="AS934" s="36"/>
      <c r="AT934" s="36"/>
      <c r="AU934" s="36"/>
      <c r="AV934" s="36"/>
      <c r="AW934" s="36"/>
    </row>
    <row r="935" spans="42:49">
      <c r="AP935" s="36"/>
      <c r="AQ935" s="36"/>
      <c r="AR935" s="36"/>
      <c r="AS935" s="36"/>
      <c r="AT935" s="36"/>
      <c r="AU935" s="36"/>
      <c r="AV935" s="36"/>
      <c r="AW935" s="36"/>
    </row>
    <row r="936" spans="42:49">
      <c r="AP936" s="36"/>
      <c r="AQ936" s="36"/>
      <c r="AR936" s="36"/>
      <c r="AS936" s="36"/>
      <c r="AT936" s="36"/>
      <c r="AU936" s="36"/>
      <c r="AV936" s="36"/>
      <c r="AW936" s="36"/>
    </row>
    <row r="937" spans="42:49">
      <c r="AP937" s="36"/>
      <c r="AQ937" s="36"/>
      <c r="AR937" s="36"/>
      <c r="AS937" s="36"/>
      <c r="AT937" s="36"/>
      <c r="AU937" s="36"/>
      <c r="AV937" s="36"/>
      <c r="AW937" s="36"/>
    </row>
    <row r="938" spans="42:49">
      <c r="AP938" s="36"/>
      <c r="AQ938" s="36"/>
      <c r="AR938" s="36"/>
      <c r="AS938" s="36"/>
      <c r="AT938" s="36"/>
      <c r="AU938" s="36"/>
      <c r="AV938" s="36"/>
      <c r="AW938" s="36"/>
    </row>
    <row r="939" spans="42:49">
      <c r="AP939" s="36"/>
      <c r="AQ939" s="36"/>
      <c r="AR939" s="36"/>
      <c r="AS939" s="36"/>
      <c r="AT939" s="36"/>
      <c r="AU939" s="36"/>
      <c r="AV939" s="36"/>
      <c r="AW939" s="36"/>
    </row>
    <row r="940" spans="42:49">
      <c r="AP940" s="36"/>
      <c r="AQ940" s="36"/>
      <c r="AR940" s="36"/>
      <c r="AS940" s="36"/>
      <c r="AT940" s="36"/>
      <c r="AU940" s="36"/>
      <c r="AV940" s="36"/>
      <c r="AW940" s="36"/>
    </row>
    <row r="941" spans="42:49">
      <c r="AP941" s="36"/>
      <c r="AQ941" s="36"/>
      <c r="AR941" s="36"/>
      <c r="AS941" s="36"/>
      <c r="AT941" s="36"/>
      <c r="AU941" s="36"/>
      <c r="AV941" s="36"/>
      <c r="AW941" s="36"/>
    </row>
    <row r="942" spans="42:49">
      <c r="AP942" s="36"/>
      <c r="AQ942" s="36"/>
      <c r="AR942" s="36"/>
      <c r="AS942" s="36"/>
      <c r="AT942" s="36"/>
      <c r="AU942" s="36"/>
      <c r="AV942" s="36"/>
      <c r="AW942" s="36"/>
    </row>
    <row r="943" spans="42:49">
      <c r="AP943" s="36"/>
      <c r="AQ943" s="36"/>
      <c r="AR943" s="36"/>
      <c r="AS943" s="36"/>
      <c r="AT943" s="36"/>
      <c r="AU943" s="36"/>
      <c r="AV943" s="36"/>
      <c r="AW943" s="36"/>
    </row>
    <row r="944" spans="42:49">
      <c r="AP944" s="36"/>
      <c r="AQ944" s="36"/>
      <c r="AR944" s="36"/>
      <c r="AS944" s="36"/>
      <c r="AT944" s="36"/>
      <c r="AU944" s="36"/>
      <c r="AV944" s="36"/>
      <c r="AW944" s="36"/>
    </row>
    <row r="945" spans="42:49">
      <c r="AP945" s="36"/>
      <c r="AQ945" s="36"/>
      <c r="AR945" s="36"/>
      <c r="AS945" s="36"/>
      <c r="AT945" s="36"/>
      <c r="AU945" s="36"/>
      <c r="AV945" s="36"/>
      <c r="AW945" s="36"/>
    </row>
    <row r="946" spans="42:49">
      <c r="AP946" s="36"/>
      <c r="AQ946" s="36"/>
      <c r="AR946" s="36"/>
      <c r="AS946" s="36"/>
      <c r="AT946" s="36"/>
      <c r="AU946" s="36"/>
      <c r="AV946" s="36"/>
      <c r="AW946" s="36"/>
    </row>
    <row r="947" spans="42:49">
      <c r="AP947" s="36"/>
      <c r="AQ947" s="36"/>
      <c r="AR947" s="36"/>
      <c r="AS947" s="36"/>
      <c r="AT947" s="36"/>
      <c r="AU947" s="36"/>
      <c r="AV947" s="36"/>
      <c r="AW947" s="36"/>
    </row>
    <row r="948" spans="42:49">
      <c r="AP948" s="36"/>
      <c r="AQ948" s="36"/>
      <c r="AR948" s="36"/>
      <c r="AS948" s="36"/>
      <c r="AT948" s="36"/>
      <c r="AU948" s="36"/>
      <c r="AV948" s="36"/>
      <c r="AW948" s="36"/>
    </row>
    <row r="949" spans="42:49">
      <c r="AP949" s="36"/>
      <c r="AQ949" s="36"/>
      <c r="AR949" s="36"/>
      <c r="AS949" s="36"/>
      <c r="AT949" s="36"/>
      <c r="AU949" s="36"/>
      <c r="AV949" s="36"/>
      <c r="AW949" s="36"/>
    </row>
    <row r="950" spans="42:49">
      <c r="AP950" s="36"/>
      <c r="AQ950" s="36"/>
      <c r="AR950" s="36"/>
      <c r="AS950" s="36"/>
      <c r="AT950" s="36"/>
      <c r="AU950" s="36"/>
      <c r="AV950" s="36"/>
      <c r="AW950" s="36"/>
    </row>
    <row r="951" spans="42:49">
      <c r="AP951" s="36"/>
      <c r="AQ951" s="36"/>
      <c r="AR951" s="36"/>
      <c r="AS951" s="36"/>
      <c r="AT951" s="36"/>
      <c r="AU951" s="36"/>
      <c r="AV951" s="36"/>
      <c r="AW951" s="36"/>
    </row>
    <row r="952" spans="42:49">
      <c r="AP952" s="36"/>
      <c r="AQ952" s="36"/>
      <c r="AR952" s="36"/>
      <c r="AS952" s="36"/>
      <c r="AT952" s="36"/>
      <c r="AU952" s="36"/>
      <c r="AV952" s="36"/>
      <c r="AW952" s="36"/>
    </row>
    <row r="953" spans="42:49">
      <c r="AP953" s="36"/>
      <c r="AQ953" s="36"/>
      <c r="AR953" s="36"/>
      <c r="AS953" s="36"/>
      <c r="AT953" s="36"/>
      <c r="AU953" s="36"/>
      <c r="AV953" s="36"/>
      <c r="AW953" s="36"/>
    </row>
    <row r="954" spans="42:49">
      <c r="AP954" s="36"/>
      <c r="AQ954" s="36"/>
      <c r="AR954" s="36"/>
      <c r="AS954" s="36"/>
      <c r="AT954" s="36"/>
      <c r="AU954" s="36"/>
      <c r="AV954" s="36"/>
      <c r="AW954" s="36"/>
    </row>
    <row r="955" spans="42:49">
      <c r="AP955" s="36"/>
      <c r="AQ955" s="36"/>
      <c r="AR955" s="36"/>
      <c r="AS955" s="36"/>
      <c r="AT955" s="36"/>
      <c r="AU955" s="36"/>
      <c r="AV955" s="36"/>
      <c r="AW955" s="36"/>
    </row>
    <row r="956" spans="42:49">
      <c r="AP956" s="36"/>
      <c r="AQ956" s="36"/>
      <c r="AR956" s="36"/>
      <c r="AS956" s="36"/>
      <c r="AT956" s="36"/>
      <c r="AU956" s="36"/>
      <c r="AV956" s="36"/>
      <c r="AW956" s="36"/>
    </row>
    <row r="957" spans="42:49">
      <c r="AP957" s="36"/>
      <c r="AQ957" s="36"/>
      <c r="AR957" s="36"/>
      <c r="AS957" s="36"/>
      <c r="AT957" s="36"/>
      <c r="AU957" s="36"/>
      <c r="AV957" s="36"/>
      <c r="AW957" s="36"/>
    </row>
    <row r="958" spans="42:49">
      <c r="AP958" s="36"/>
      <c r="AQ958" s="36"/>
      <c r="AR958" s="36"/>
      <c r="AS958" s="36"/>
      <c r="AT958" s="36"/>
      <c r="AU958" s="36"/>
      <c r="AV958" s="36"/>
      <c r="AW958" s="36"/>
    </row>
    <row r="959" spans="42:49">
      <c r="AP959" s="36"/>
      <c r="AQ959" s="36"/>
      <c r="AR959" s="36"/>
      <c r="AS959" s="36"/>
      <c r="AT959" s="36"/>
      <c r="AU959" s="36"/>
      <c r="AV959" s="36"/>
      <c r="AW959" s="36"/>
    </row>
    <row r="960" spans="42:49">
      <c r="AP960" s="36"/>
      <c r="AQ960" s="36"/>
      <c r="AR960" s="36"/>
      <c r="AS960" s="36"/>
      <c r="AT960" s="36"/>
      <c r="AU960" s="36"/>
      <c r="AV960" s="36"/>
      <c r="AW960" s="36"/>
    </row>
    <row r="961" spans="42:49">
      <c r="AP961" s="36"/>
      <c r="AQ961" s="36"/>
      <c r="AR961" s="36"/>
      <c r="AS961" s="36"/>
      <c r="AT961" s="36"/>
      <c r="AU961" s="36"/>
      <c r="AV961" s="36"/>
      <c r="AW961" s="36"/>
    </row>
    <row r="962" spans="42:49">
      <c r="AP962" s="36"/>
      <c r="AQ962" s="36"/>
      <c r="AR962" s="36"/>
      <c r="AS962" s="36"/>
      <c r="AT962" s="36"/>
      <c r="AU962" s="36"/>
      <c r="AV962" s="36"/>
      <c r="AW962" s="36"/>
    </row>
    <row r="963" spans="42:49">
      <c r="AP963" s="36"/>
      <c r="AQ963" s="36"/>
      <c r="AR963" s="36"/>
      <c r="AS963" s="36"/>
      <c r="AT963" s="36"/>
      <c r="AU963" s="36"/>
      <c r="AV963" s="36"/>
      <c r="AW963" s="36"/>
    </row>
    <row r="964" spans="42:49">
      <c r="AP964" s="36"/>
      <c r="AQ964" s="36"/>
      <c r="AR964" s="36"/>
      <c r="AS964" s="36"/>
      <c r="AT964" s="36"/>
      <c r="AU964" s="36"/>
      <c r="AV964" s="36"/>
      <c r="AW964" s="36"/>
    </row>
    <row r="965" spans="42:49">
      <c r="AP965" s="36"/>
      <c r="AQ965" s="36"/>
      <c r="AR965" s="36"/>
      <c r="AS965" s="36"/>
      <c r="AT965" s="36"/>
      <c r="AU965" s="36"/>
      <c r="AV965" s="36"/>
      <c r="AW965" s="36"/>
    </row>
    <row r="966" spans="42:49">
      <c r="AP966" s="36"/>
      <c r="AQ966" s="36"/>
      <c r="AR966" s="36"/>
      <c r="AS966" s="36"/>
      <c r="AT966" s="36"/>
      <c r="AU966" s="36"/>
      <c r="AV966" s="36"/>
      <c r="AW966" s="36"/>
    </row>
    <row r="967" spans="42:49">
      <c r="AP967" s="36"/>
      <c r="AQ967" s="36"/>
      <c r="AR967" s="36"/>
      <c r="AS967" s="36"/>
      <c r="AT967" s="36"/>
      <c r="AU967" s="36"/>
      <c r="AV967" s="36"/>
      <c r="AW967" s="36"/>
    </row>
    <row r="968" spans="42:49">
      <c r="AP968" s="36"/>
      <c r="AQ968" s="36"/>
      <c r="AR968" s="36"/>
      <c r="AS968" s="36"/>
      <c r="AT968" s="36"/>
      <c r="AU968" s="36"/>
      <c r="AV968" s="36"/>
      <c r="AW968" s="36"/>
    </row>
    <row r="969" spans="42:49">
      <c r="AP969" s="36"/>
      <c r="AQ969" s="36"/>
      <c r="AR969" s="36"/>
      <c r="AS969" s="36"/>
      <c r="AT969" s="36"/>
      <c r="AU969" s="36"/>
      <c r="AV969" s="36"/>
      <c r="AW969" s="36"/>
    </row>
    <row r="970" spans="42:49">
      <c r="AP970" s="36"/>
      <c r="AQ970" s="36"/>
      <c r="AR970" s="36"/>
      <c r="AS970" s="36"/>
      <c r="AT970" s="36"/>
      <c r="AU970" s="36"/>
      <c r="AV970" s="36"/>
      <c r="AW970" s="36"/>
    </row>
    <row r="971" spans="42:49">
      <c r="AP971" s="36"/>
      <c r="AQ971" s="36"/>
      <c r="AR971" s="36"/>
      <c r="AS971" s="36"/>
      <c r="AT971" s="36"/>
      <c r="AU971" s="36"/>
      <c r="AV971" s="36"/>
      <c r="AW971" s="36"/>
    </row>
    <row r="972" spans="42:49">
      <c r="AP972" s="36"/>
      <c r="AQ972" s="36"/>
      <c r="AR972" s="36"/>
      <c r="AS972" s="36"/>
      <c r="AT972" s="36"/>
      <c r="AU972" s="36"/>
      <c r="AV972" s="36"/>
      <c r="AW972" s="36"/>
    </row>
    <row r="973" spans="42:49">
      <c r="AP973" s="36"/>
      <c r="AQ973" s="36"/>
      <c r="AR973" s="36"/>
      <c r="AS973" s="36"/>
      <c r="AT973" s="36"/>
      <c r="AU973" s="36"/>
      <c r="AV973" s="36"/>
      <c r="AW973" s="36"/>
    </row>
    <row r="974" spans="42:49">
      <c r="AP974" s="36"/>
      <c r="AQ974" s="36"/>
      <c r="AR974" s="36"/>
      <c r="AS974" s="36"/>
      <c r="AT974" s="36"/>
      <c r="AU974" s="36"/>
      <c r="AV974" s="36"/>
      <c r="AW974" s="36"/>
    </row>
    <row r="975" spans="42:49">
      <c r="AP975" s="36"/>
      <c r="AQ975" s="36"/>
      <c r="AR975" s="36"/>
      <c r="AS975" s="36"/>
      <c r="AT975" s="36"/>
      <c r="AU975" s="36"/>
      <c r="AV975" s="36"/>
      <c r="AW975" s="36"/>
    </row>
    <row r="976" spans="42:49">
      <c r="AP976" s="36"/>
      <c r="AQ976" s="36"/>
      <c r="AR976" s="36"/>
      <c r="AS976" s="36"/>
      <c r="AT976" s="36"/>
      <c r="AU976" s="36"/>
      <c r="AV976" s="36"/>
      <c r="AW976" s="36"/>
    </row>
    <row r="977" spans="42:49">
      <c r="AP977" s="36"/>
      <c r="AQ977" s="36"/>
      <c r="AR977" s="36"/>
      <c r="AS977" s="36"/>
      <c r="AT977" s="36"/>
      <c r="AU977" s="36"/>
      <c r="AV977" s="36"/>
      <c r="AW977" s="36"/>
    </row>
    <row r="978" spans="42:49">
      <c r="AP978" s="36"/>
      <c r="AQ978" s="36"/>
      <c r="AR978" s="36"/>
      <c r="AS978" s="36"/>
      <c r="AT978" s="36"/>
      <c r="AU978" s="36"/>
      <c r="AV978" s="36"/>
      <c r="AW978" s="36"/>
    </row>
    <row r="979" spans="42:49">
      <c r="AP979" s="36"/>
      <c r="AQ979" s="36"/>
      <c r="AR979" s="36"/>
      <c r="AS979" s="36"/>
      <c r="AT979" s="36"/>
      <c r="AU979" s="36"/>
      <c r="AV979" s="36"/>
      <c r="AW979" s="36"/>
    </row>
    <row r="980" spans="42:49">
      <c r="AP980" s="36"/>
      <c r="AQ980" s="36"/>
      <c r="AR980" s="36"/>
      <c r="AS980" s="36"/>
      <c r="AT980" s="36"/>
      <c r="AU980" s="36"/>
      <c r="AV980" s="36"/>
      <c r="AW980" s="36"/>
    </row>
    <row r="981" spans="42:49">
      <c r="AP981" s="36"/>
      <c r="AQ981" s="36"/>
      <c r="AR981" s="36"/>
      <c r="AS981" s="36"/>
      <c r="AT981" s="36"/>
      <c r="AU981" s="36"/>
      <c r="AV981" s="36"/>
      <c r="AW981" s="36"/>
    </row>
    <row r="982" spans="42:49">
      <c r="AP982" s="36"/>
      <c r="AQ982" s="36"/>
      <c r="AR982" s="36"/>
      <c r="AS982" s="36"/>
      <c r="AT982" s="36"/>
      <c r="AU982" s="36"/>
      <c r="AV982" s="36"/>
      <c r="AW982" s="36"/>
    </row>
    <row r="983" spans="42:49">
      <c r="AP983" s="36"/>
      <c r="AQ983" s="36"/>
      <c r="AR983" s="36"/>
      <c r="AS983" s="36"/>
      <c r="AT983" s="36"/>
      <c r="AU983" s="36"/>
      <c r="AV983" s="36"/>
      <c r="AW983" s="36"/>
    </row>
    <row r="984" spans="42:49">
      <c r="AP984" s="36"/>
      <c r="AQ984" s="36"/>
      <c r="AR984" s="36"/>
      <c r="AS984" s="36"/>
      <c r="AT984" s="36"/>
      <c r="AU984" s="36"/>
      <c r="AV984" s="36"/>
      <c r="AW984" s="36"/>
    </row>
    <row r="985" spans="42:49">
      <c r="AP985" s="36"/>
      <c r="AQ985" s="36"/>
      <c r="AR985" s="36"/>
      <c r="AS985" s="36"/>
      <c r="AT985" s="36"/>
      <c r="AU985" s="36"/>
      <c r="AV985" s="36"/>
      <c r="AW985" s="36"/>
    </row>
    <row r="986" spans="42:49">
      <c r="AP986" s="36"/>
      <c r="AQ986" s="36"/>
      <c r="AR986" s="36"/>
      <c r="AS986" s="36"/>
      <c r="AT986" s="36"/>
      <c r="AU986" s="36"/>
      <c r="AV986" s="36"/>
      <c r="AW986" s="36"/>
    </row>
    <row r="987" spans="42:49">
      <c r="AP987" s="36"/>
      <c r="AQ987" s="36"/>
      <c r="AR987" s="36"/>
      <c r="AS987" s="36"/>
      <c r="AT987" s="36"/>
      <c r="AU987" s="36"/>
      <c r="AV987" s="36"/>
      <c r="AW987" s="36"/>
    </row>
    <row r="988" spans="42:49">
      <c r="AP988" s="36"/>
      <c r="AQ988" s="36"/>
      <c r="AR988" s="36"/>
      <c r="AS988" s="36"/>
      <c r="AT988" s="36"/>
      <c r="AU988" s="36"/>
      <c r="AV988" s="36"/>
      <c r="AW988" s="36"/>
    </row>
    <row r="989" spans="42:49">
      <c r="AP989" s="36"/>
      <c r="AQ989" s="36"/>
      <c r="AR989" s="36"/>
      <c r="AS989" s="36"/>
      <c r="AT989" s="36"/>
      <c r="AU989" s="36"/>
      <c r="AV989" s="36"/>
      <c r="AW989" s="36"/>
    </row>
    <row r="990" spans="42:49">
      <c r="AP990" s="36"/>
      <c r="AQ990" s="36"/>
      <c r="AR990" s="36"/>
      <c r="AS990" s="36"/>
      <c r="AT990" s="36"/>
      <c r="AU990" s="36"/>
      <c r="AV990" s="36"/>
      <c r="AW990" s="36"/>
    </row>
    <row r="991" spans="42:49">
      <c r="AP991" s="36"/>
      <c r="AQ991" s="36"/>
      <c r="AR991" s="36"/>
      <c r="AS991" s="36"/>
      <c r="AT991" s="36"/>
      <c r="AU991" s="36"/>
      <c r="AV991" s="36"/>
      <c r="AW991" s="36"/>
    </row>
    <row r="992" spans="42:49">
      <c r="AP992" s="36"/>
      <c r="AQ992" s="36"/>
      <c r="AR992" s="36"/>
      <c r="AS992" s="36"/>
      <c r="AT992" s="36"/>
      <c r="AU992" s="36"/>
      <c r="AV992" s="36"/>
      <c r="AW992" s="36"/>
    </row>
    <row r="993" spans="42:49">
      <c r="AP993" s="36"/>
      <c r="AQ993" s="36"/>
      <c r="AR993" s="36"/>
      <c r="AS993" s="36"/>
      <c r="AT993" s="36"/>
      <c r="AU993" s="36"/>
      <c r="AV993" s="36"/>
      <c r="AW993" s="36"/>
    </row>
    <row r="994" spans="42:49">
      <c r="AP994" s="36"/>
      <c r="AQ994" s="36"/>
      <c r="AR994" s="36"/>
      <c r="AS994" s="36"/>
      <c r="AT994" s="36"/>
      <c r="AU994" s="36"/>
      <c r="AV994" s="36"/>
      <c r="AW994" s="36"/>
    </row>
    <row r="995" spans="42:49">
      <c r="AP995" s="36"/>
      <c r="AQ995" s="36"/>
      <c r="AR995" s="36"/>
      <c r="AS995" s="36"/>
      <c r="AT995" s="36"/>
      <c r="AU995" s="36"/>
      <c r="AV995" s="36"/>
      <c r="AW995" s="36"/>
    </row>
    <row r="996" spans="42:49">
      <c r="AP996" s="36"/>
      <c r="AQ996" s="36"/>
      <c r="AR996" s="36"/>
      <c r="AS996" s="36"/>
      <c r="AT996" s="36"/>
      <c r="AU996" s="36"/>
      <c r="AV996" s="36"/>
      <c r="AW996" s="36"/>
    </row>
    <row r="997" spans="42:49">
      <c r="AP997" s="36"/>
      <c r="AQ997" s="36"/>
      <c r="AR997" s="36"/>
      <c r="AS997" s="36"/>
      <c r="AT997" s="36"/>
      <c r="AU997" s="36"/>
      <c r="AV997" s="36"/>
      <c r="AW997" s="36"/>
    </row>
    <row r="998" spans="42:49">
      <c r="AP998" s="36"/>
      <c r="AQ998" s="36"/>
      <c r="AR998" s="36"/>
      <c r="AS998" s="36"/>
      <c r="AT998" s="36"/>
      <c r="AU998" s="36"/>
      <c r="AV998" s="36"/>
      <c r="AW998" s="36"/>
    </row>
    <row r="999" spans="42:49">
      <c r="AP999" s="36"/>
      <c r="AQ999" s="36"/>
      <c r="AR999" s="36"/>
      <c r="AS999" s="36"/>
      <c r="AT999" s="36"/>
      <c r="AU999" s="36"/>
      <c r="AV999" s="36"/>
      <c r="AW999" s="36"/>
    </row>
    <row r="1000" spans="42:49">
      <c r="AP1000" s="36"/>
      <c r="AQ1000" s="36"/>
      <c r="AR1000" s="36"/>
      <c r="AS1000" s="36"/>
      <c r="AT1000" s="36"/>
      <c r="AU1000" s="36"/>
      <c r="AV1000" s="36"/>
      <c r="AW1000" s="36"/>
    </row>
    <row r="1001" spans="42:49">
      <c r="AP1001" s="36"/>
      <c r="AQ1001" s="36"/>
      <c r="AR1001" s="36"/>
      <c r="AS1001" s="36"/>
      <c r="AT1001" s="36"/>
      <c r="AU1001" s="36"/>
      <c r="AV1001" s="36"/>
      <c r="AW1001" s="36"/>
    </row>
    <row r="1002" spans="42:49">
      <c r="AP1002" s="36"/>
      <c r="AQ1002" s="36"/>
      <c r="AR1002" s="36"/>
      <c r="AS1002" s="36"/>
      <c r="AT1002" s="36"/>
      <c r="AU1002" s="36"/>
      <c r="AV1002" s="36"/>
      <c r="AW1002" s="36"/>
    </row>
    <row r="1003" spans="42:49">
      <c r="AP1003" s="36"/>
      <c r="AQ1003" s="36"/>
      <c r="AR1003" s="36"/>
      <c r="AS1003" s="36"/>
      <c r="AT1003" s="36"/>
      <c r="AU1003" s="36"/>
      <c r="AV1003" s="36"/>
      <c r="AW1003" s="36"/>
    </row>
    <row r="1004" spans="42:49">
      <c r="AP1004" s="36"/>
      <c r="AQ1004" s="36"/>
      <c r="AR1004" s="36"/>
      <c r="AS1004" s="36"/>
      <c r="AT1004" s="36"/>
      <c r="AU1004" s="36"/>
      <c r="AV1004" s="36"/>
      <c r="AW1004" s="36"/>
    </row>
    <row r="1005" spans="42:49">
      <c r="AP1005" s="36"/>
      <c r="AQ1005" s="36"/>
      <c r="AR1005" s="36"/>
      <c r="AS1005" s="36"/>
      <c r="AT1005" s="36"/>
      <c r="AU1005" s="36"/>
      <c r="AV1005" s="36"/>
      <c r="AW1005" s="36"/>
    </row>
    <row r="1006" spans="42:49">
      <c r="AP1006" s="36"/>
      <c r="AQ1006" s="36"/>
      <c r="AR1006" s="36"/>
      <c r="AS1006" s="36"/>
      <c r="AT1006" s="36"/>
      <c r="AU1006" s="36"/>
      <c r="AV1006" s="36"/>
      <c r="AW1006" s="36"/>
    </row>
    <row r="1007" spans="42:49">
      <c r="AP1007" s="36"/>
      <c r="AQ1007" s="36"/>
      <c r="AR1007" s="36"/>
      <c r="AS1007" s="36"/>
      <c r="AT1007" s="36"/>
      <c r="AU1007" s="36"/>
      <c r="AV1007" s="36"/>
      <c r="AW1007" s="36"/>
    </row>
    <row r="1008" spans="42:49">
      <c r="AP1008" s="36"/>
      <c r="AQ1008" s="36"/>
      <c r="AR1008" s="36"/>
      <c r="AS1008" s="36"/>
      <c r="AT1008" s="36"/>
      <c r="AU1008" s="36"/>
      <c r="AV1008" s="36"/>
      <c r="AW1008" s="36"/>
    </row>
    <row r="1009" spans="42:49">
      <c r="AP1009" s="36"/>
      <c r="AQ1009" s="36"/>
      <c r="AR1009" s="36"/>
      <c r="AS1009" s="36"/>
      <c r="AT1009" s="36"/>
      <c r="AU1009" s="36"/>
      <c r="AV1009" s="36"/>
      <c r="AW1009" s="36"/>
    </row>
    <row r="1010" spans="42:49">
      <c r="AP1010" s="36"/>
      <c r="AQ1010" s="36"/>
      <c r="AR1010" s="36"/>
      <c r="AS1010" s="36"/>
      <c r="AT1010" s="36"/>
      <c r="AU1010" s="36"/>
      <c r="AV1010" s="36"/>
      <c r="AW1010" s="36"/>
    </row>
    <row r="1011" spans="42:49">
      <c r="AP1011" s="36"/>
      <c r="AQ1011" s="36"/>
      <c r="AR1011" s="36"/>
      <c r="AS1011" s="36"/>
      <c r="AT1011" s="36"/>
      <c r="AU1011" s="36"/>
      <c r="AV1011" s="36"/>
      <c r="AW1011" s="36"/>
    </row>
    <row r="1012" spans="42:49">
      <c r="AP1012" s="36"/>
      <c r="AQ1012" s="36"/>
      <c r="AR1012" s="36"/>
      <c r="AS1012" s="36"/>
      <c r="AT1012" s="36"/>
      <c r="AU1012" s="36"/>
      <c r="AV1012" s="36"/>
      <c r="AW1012" s="36"/>
    </row>
    <row r="1013" spans="42:49">
      <c r="AP1013" s="36"/>
      <c r="AQ1013" s="36"/>
      <c r="AR1013" s="36"/>
      <c r="AS1013" s="36"/>
      <c r="AT1013" s="36"/>
      <c r="AU1013" s="36"/>
      <c r="AV1013" s="36"/>
      <c r="AW1013" s="36"/>
    </row>
    <row r="1014" spans="42:49">
      <c r="AP1014" s="36"/>
      <c r="AQ1014" s="36"/>
      <c r="AR1014" s="36"/>
      <c r="AS1014" s="36"/>
      <c r="AT1014" s="36"/>
      <c r="AU1014" s="36"/>
      <c r="AV1014" s="36"/>
      <c r="AW1014" s="36"/>
    </row>
    <row r="1015" spans="42:49">
      <c r="AP1015" s="36"/>
      <c r="AQ1015" s="36"/>
      <c r="AR1015" s="36"/>
      <c r="AS1015" s="36"/>
      <c r="AT1015" s="36"/>
      <c r="AU1015" s="36"/>
      <c r="AV1015" s="36"/>
      <c r="AW1015" s="36"/>
    </row>
    <row r="1016" spans="42:49">
      <c r="AP1016" s="36"/>
      <c r="AQ1016" s="36"/>
      <c r="AR1016" s="36"/>
      <c r="AS1016" s="36"/>
      <c r="AT1016" s="36"/>
      <c r="AU1016" s="36"/>
      <c r="AV1016" s="36"/>
      <c r="AW1016" s="36"/>
    </row>
    <row r="1017" spans="42:49">
      <c r="AP1017" s="36"/>
      <c r="AQ1017" s="36"/>
      <c r="AR1017" s="36"/>
      <c r="AS1017" s="36"/>
      <c r="AT1017" s="36"/>
      <c r="AU1017" s="36"/>
      <c r="AV1017" s="36"/>
      <c r="AW1017" s="36"/>
    </row>
    <row r="1018" spans="42:49">
      <c r="AP1018" s="36"/>
      <c r="AQ1018" s="36"/>
      <c r="AR1018" s="36"/>
      <c r="AS1018" s="36"/>
      <c r="AT1018" s="36"/>
      <c r="AU1018" s="36"/>
      <c r="AV1018" s="36"/>
      <c r="AW1018" s="36"/>
    </row>
    <row r="1019" spans="42:49">
      <c r="AP1019" s="36"/>
      <c r="AQ1019" s="36"/>
      <c r="AR1019" s="36"/>
      <c r="AS1019" s="36"/>
      <c r="AT1019" s="36"/>
      <c r="AU1019" s="36"/>
      <c r="AV1019" s="36"/>
      <c r="AW1019" s="36"/>
    </row>
    <row r="1020" spans="42:49">
      <c r="AP1020" s="36"/>
      <c r="AQ1020" s="36"/>
      <c r="AR1020" s="36"/>
      <c r="AS1020" s="36"/>
      <c r="AT1020" s="36"/>
      <c r="AU1020" s="36"/>
      <c r="AV1020" s="36"/>
      <c r="AW1020" s="36"/>
    </row>
    <row r="1021" spans="42:49">
      <c r="AP1021" s="36"/>
      <c r="AQ1021" s="36"/>
      <c r="AR1021" s="36"/>
      <c r="AS1021" s="36"/>
      <c r="AT1021" s="36"/>
      <c r="AU1021" s="36"/>
      <c r="AV1021" s="36"/>
      <c r="AW1021" s="36"/>
    </row>
    <row r="1022" spans="42:49">
      <c r="AP1022" s="36"/>
      <c r="AQ1022" s="36"/>
      <c r="AR1022" s="36"/>
      <c r="AS1022" s="36"/>
      <c r="AT1022" s="36"/>
      <c r="AU1022" s="36"/>
      <c r="AV1022" s="36"/>
      <c r="AW1022" s="36"/>
    </row>
    <row r="1023" spans="42:49">
      <c r="AP1023" s="36"/>
      <c r="AQ1023" s="36"/>
      <c r="AR1023" s="36"/>
      <c r="AS1023" s="36"/>
      <c r="AT1023" s="36"/>
      <c r="AU1023" s="36"/>
      <c r="AV1023" s="36"/>
      <c r="AW1023" s="36"/>
    </row>
    <row r="1024" spans="42:49">
      <c r="AP1024" s="36"/>
      <c r="AQ1024" s="36"/>
      <c r="AR1024" s="36"/>
      <c r="AS1024" s="36"/>
      <c r="AT1024" s="36"/>
      <c r="AU1024" s="36"/>
      <c r="AV1024" s="36"/>
      <c r="AW1024" s="36"/>
    </row>
    <row r="1025" spans="42:49">
      <c r="AP1025" s="36"/>
      <c r="AQ1025" s="36"/>
      <c r="AR1025" s="36"/>
      <c r="AS1025" s="36"/>
      <c r="AT1025" s="36"/>
      <c r="AU1025" s="36"/>
      <c r="AV1025" s="36"/>
      <c r="AW1025" s="36"/>
    </row>
    <row r="1026" spans="42:49">
      <c r="AP1026" s="36"/>
      <c r="AQ1026" s="36"/>
      <c r="AR1026" s="36"/>
      <c r="AS1026" s="36"/>
      <c r="AT1026" s="36"/>
      <c r="AU1026" s="36"/>
      <c r="AV1026" s="36"/>
      <c r="AW1026" s="36"/>
    </row>
    <row r="1027" spans="42:49">
      <c r="AP1027" s="36"/>
      <c r="AQ1027" s="36"/>
      <c r="AR1027" s="36"/>
      <c r="AS1027" s="36"/>
      <c r="AT1027" s="36"/>
      <c r="AU1027" s="36"/>
      <c r="AV1027" s="36"/>
      <c r="AW1027" s="36"/>
    </row>
    <row r="1028" spans="42:49">
      <c r="AP1028" s="36"/>
      <c r="AQ1028" s="36"/>
      <c r="AR1028" s="36"/>
      <c r="AS1028" s="36"/>
      <c r="AT1028" s="36"/>
      <c r="AU1028" s="36"/>
      <c r="AV1028" s="36"/>
      <c r="AW1028" s="36"/>
    </row>
    <row r="1029" spans="42:49">
      <c r="AP1029" s="36"/>
      <c r="AQ1029" s="36"/>
      <c r="AR1029" s="36"/>
      <c r="AS1029" s="36"/>
      <c r="AT1029" s="36"/>
      <c r="AU1029" s="36"/>
      <c r="AV1029" s="36"/>
      <c r="AW1029" s="36"/>
    </row>
    <row r="1030" spans="42:49">
      <c r="AP1030" s="36"/>
      <c r="AQ1030" s="36"/>
      <c r="AR1030" s="36"/>
      <c r="AS1030" s="36"/>
      <c r="AT1030" s="36"/>
      <c r="AU1030" s="36"/>
      <c r="AV1030" s="36"/>
      <c r="AW1030" s="36"/>
    </row>
    <row r="1031" spans="42:49">
      <c r="AP1031" s="36"/>
      <c r="AQ1031" s="36"/>
      <c r="AR1031" s="36"/>
      <c r="AS1031" s="36"/>
      <c r="AT1031" s="36"/>
      <c r="AU1031" s="36"/>
      <c r="AV1031" s="36"/>
      <c r="AW1031" s="36"/>
    </row>
    <row r="1032" spans="42:49">
      <c r="AP1032" s="36"/>
      <c r="AQ1032" s="36"/>
      <c r="AR1032" s="36"/>
      <c r="AS1032" s="36"/>
      <c r="AT1032" s="36"/>
      <c r="AU1032" s="36"/>
      <c r="AV1032" s="36"/>
      <c r="AW1032" s="36"/>
    </row>
    <row r="1033" spans="42:49">
      <c r="AP1033" s="36"/>
      <c r="AQ1033" s="36"/>
      <c r="AR1033" s="36"/>
      <c r="AS1033" s="36"/>
      <c r="AT1033" s="36"/>
      <c r="AU1033" s="36"/>
      <c r="AV1033" s="36"/>
      <c r="AW1033" s="36"/>
    </row>
    <row r="1034" spans="42:49">
      <c r="AP1034" s="36"/>
      <c r="AQ1034" s="36"/>
      <c r="AR1034" s="36"/>
      <c r="AS1034" s="36"/>
      <c r="AT1034" s="36"/>
      <c r="AU1034" s="36"/>
      <c r="AV1034" s="36"/>
      <c r="AW1034" s="36"/>
    </row>
    <row r="1035" spans="42:49">
      <c r="AP1035" s="36"/>
      <c r="AQ1035" s="36"/>
      <c r="AR1035" s="36"/>
      <c r="AS1035" s="36"/>
      <c r="AT1035" s="36"/>
      <c r="AU1035" s="36"/>
      <c r="AV1035" s="36"/>
      <c r="AW1035" s="36"/>
    </row>
    <row r="1036" spans="42:49">
      <c r="AP1036" s="36"/>
      <c r="AQ1036" s="36"/>
      <c r="AR1036" s="36"/>
      <c r="AS1036" s="36"/>
      <c r="AT1036" s="36"/>
      <c r="AU1036" s="36"/>
      <c r="AV1036" s="36"/>
      <c r="AW1036" s="36"/>
    </row>
    <row r="1037" spans="42:49">
      <c r="AP1037" s="36"/>
      <c r="AQ1037" s="36"/>
      <c r="AR1037" s="36"/>
      <c r="AS1037" s="36"/>
      <c r="AT1037" s="36"/>
      <c r="AU1037" s="36"/>
      <c r="AV1037" s="36"/>
      <c r="AW1037" s="36"/>
    </row>
    <row r="1038" spans="42:49">
      <c r="AP1038" s="36"/>
      <c r="AQ1038" s="36"/>
      <c r="AR1038" s="36"/>
      <c r="AS1038" s="36"/>
      <c r="AT1038" s="36"/>
      <c r="AU1038" s="36"/>
      <c r="AV1038" s="36"/>
      <c r="AW1038" s="36"/>
    </row>
    <row r="1039" spans="42:49">
      <c r="AP1039" s="36"/>
      <c r="AQ1039" s="36"/>
      <c r="AR1039" s="36"/>
      <c r="AS1039" s="36"/>
      <c r="AT1039" s="36"/>
      <c r="AU1039" s="36"/>
      <c r="AV1039" s="36"/>
      <c r="AW1039" s="36"/>
    </row>
    <row r="1040" spans="42:49">
      <c r="AP1040" s="36"/>
      <c r="AQ1040" s="36"/>
      <c r="AR1040" s="36"/>
      <c r="AS1040" s="36"/>
      <c r="AT1040" s="36"/>
      <c r="AU1040" s="36"/>
      <c r="AV1040" s="36"/>
      <c r="AW1040" s="36"/>
    </row>
    <row r="1041" spans="42:49">
      <c r="AP1041" s="36"/>
      <c r="AQ1041" s="36"/>
      <c r="AR1041" s="36"/>
      <c r="AS1041" s="36"/>
      <c r="AT1041" s="36"/>
      <c r="AU1041" s="36"/>
      <c r="AV1041" s="36"/>
      <c r="AW1041" s="36"/>
    </row>
    <row r="1042" spans="42:49">
      <c r="AP1042" s="36"/>
      <c r="AQ1042" s="36"/>
      <c r="AR1042" s="36"/>
      <c r="AS1042" s="36"/>
      <c r="AT1042" s="36"/>
      <c r="AU1042" s="36"/>
      <c r="AV1042" s="36"/>
      <c r="AW1042" s="36"/>
    </row>
    <row r="1043" spans="42:49">
      <c r="AP1043" s="36"/>
      <c r="AQ1043" s="36"/>
      <c r="AR1043" s="36"/>
      <c r="AS1043" s="36"/>
      <c r="AT1043" s="36"/>
      <c r="AU1043" s="36"/>
      <c r="AV1043" s="36"/>
      <c r="AW1043" s="36"/>
    </row>
    <row r="1044" spans="42:49">
      <c r="AP1044" s="36"/>
      <c r="AQ1044" s="36"/>
      <c r="AR1044" s="36"/>
      <c r="AS1044" s="36"/>
      <c r="AT1044" s="36"/>
      <c r="AU1044" s="36"/>
      <c r="AV1044" s="36"/>
      <c r="AW1044" s="36"/>
    </row>
    <row r="1045" spans="42:49">
      <c r="AP1045" s="36"/>
      <c r="AQ1045" s="36"/>
      <c r="AR1045" s="36"/>
      <c r="AS1045" s="36"/>
      <c r="AT1045" s="36"/>
      <c r="AU1045" s="36"/>
      <c r="AV1045" s="36"/>
      <c r="AW1045" s="36"/>
    </row>
    <row r="1046" spans="42:49">
      <c r="AP1046" s="36"/>
      <c r="AQ1046" s="36"/>
      <c r="AR1046" s="36"/>
      <c r="AS1046" s="36"/>
      <c r="AT1046" s="36"/>
      <c r="AU1046" s="36"/>
      <c r="AV1046" s="36"/>
      <c r="AW1046" s="36"/>
    </row>
    <row r="1047" spans="42:49">
      <c r="AP1047" s="36"/>
      <c r="AQ1047" s="36"/>
      <c r="AR1047" s="36"/>
      <c r="AS1047" s="36"/>
      <c r="AT1047" s="36"/>
      <c r="AU1047" s="36"/>
      <c r="AV1047" s="36"/>
      <c r="AW1047" s="36"/>
    </row>
    <row r="1048" spans="42:49">
      <c r="AP1048" s="36"/>
      <c r="AQ1048" s="36"/>
      <c r="AR1048" s="36"/>
      <c r="AS1048" s="36"/>
      <c r="AT1048" s="36"/>
      <c r="AU1048" s="36"/>
      <c r="AV1048" s="36"/>
      <c r="AW1048" s="36"/>
    </row>
    <row r="1049" spans="42:49">
      <c r="AP1049" s="36"/>
      <c r="AQ1049" s="36"/>
      <c r="AR1049" s="36"/>
      <c r="AS1049" s="36"/>
      <c r="AT1049" s="36"/>
      <c r="AU1049" s="36"/>
      <c r="AV1049" s="36"/>
      <c r="AW1049" s="36"/>
    </row>
    <row r="1050" spans="42:49">
      <c r="AP1050" s="36"/>
      <c r="AQ1050" s="36"/>
      <c r="AR1050" s="36"/>
      <c r="AS1050" s="36"/>
      <c r="AT1050" s="36"/>
      <c r="AU1050" s="36"/>
      <c r="AV1050" s="36"/>
      <c r="AW1050" s="36"/>
    </row>
    <row r="1051" spans="42:49">
      <c r="AP1051" s="36"/>
      <c r="AQ1051" s="36"/>
      <c r="AR1051" s="36"/>
      <c r="AS1051" s="36"/>
      <c r="AT1051" s="36"/>
      <c r="AU1051" s="36"/>
      <c r="AV1051" s="36"/>
      <c r="AW1051" s="36"/>
    </row>
    <row r="1052" spans="42:49">
      <c r="AP1052" s="36"/>
      <c r="AQ1052" s="36"/>
      <c r="AR1052" s="36"/>
      <c r="AS1052" s="36"/>
      <c r="AT1052" s="36"/>
      <c r="AU1052" s="36"/>
      <c r="AV1052" s="36"/>
      <c r="AW1052" s="36"/>
    </row>
    <row r="1053" spans="42:49">
      <c r="AP1053" s="36"/>
      <c r="AQ1053" s="36"/>
      <c r="AR1053" s="36"/>
      <c r="AS1053" s="36"/>
      <c r="AT1053" s="36"/>
      <c r="AU1053" s="36"/>
      <c r="AV1053" s="36"/>
      <c r="AW1053" s="36"/>
    </row>
    <row r="1054" spans="42:49">
      <c r="AP1054" s="36"/>
      <c r="AQ1054" s="36"/>
      <c r="AR1054" s="36"/>
      <c r="AS1054" s="36"/>
      <c r="AT1054" s="36"/>
      <c r="AU1054" s="36"/>
      <c r="AV1054" s="36"/>
      <c r="AW1054" s="36"/>
    </row>
    <row r="1055" spans="42:49">
      <c r="AP1055" s="36"/>
      <c r="AQ1055" s="36"/>
      <c r="AR1055" s="36"/>
      <c r="AS1055" s="36"/>
      <c r="AT1055" s="36"/>
      <c r="AU1055" s="36"/>
      <c r="AV1055" s="36"/>
      <c r="AW1055" s="36"/>
    </row>
    <row r="1056" spans="42:49">
      <c r="AP1056" s="36"/>
      <c r="AQ1056" s="36"/>
      <c r="AR1056" s="36"/>
      <c r="AS1056" s="36"/>
      <c r="AT1056" s="36"/>
      <c r="AU1056" s="36"/>
      <c r="AV1056" s="36"/>
      <c r="AW1056" s="36"/>
    </row>
    <row r="1057" spans="42:49">
      <c r="AP1057" s="36"/>
      <c r="AQ1057" s="36"/>
      <c r="AR1057" s="36"/>
      <c r="AS1057" s="36"/>
      <c r="AT1057" s="36"/>
      <c r="AU1057" s="36"/>
      <c r="AV1057" s="36"/>
      <c r="AW1057" s="36"/>
    </row>
    <row r="1058" spans="42:49">
      <c r="AP1058" s="36"/>
      <c r="AQ1058" s="36"/>
      <c r="AR1058" s="36"/>
      <c r="AS1058" s="36"/>
      <c r="AT1058" s="36"/>
      <c r="AU1058" s="36"/>
      <c r="AV1058" s="36"/>
      <c r="AW1058" s="36"/>
    </row>
    <row r="1059" spans="42:49">
      <c r="AP1059" s="36"/>
      <c r="AQ1059" s="36"/>
      <c r="AR1059" s="36"/>
      <c r="AS1059" s="36"/>
      <c r="AT1059" s="36"/>
      <c r="AU1059" s="36"/>
      <c r="AV1059" s="36"/>
      <c r="AW1059" s="36"/>
    </row>
    <row r="1060" spans="42:49">
      <c r="AP1060" s="36"/>
      <c r="AQ1060" s="36"/>
      <c r="AR1060" s="36"/>
      <c r="AS1060" s="36"/>
      <c r="AT1060" s="36"/>
      <c r="AU1060" s="36"/>
      <c r="AV1060" s="36"/>
      <c r="AW1060" s="36"/>
    </row>
    <row r="1061" spans="42:49">
      <c r="AP1061" s="36"/>
      <c r="AQ1061" s="36"/>
      <c r="AR1061" s="36"/>
      <c r="AS1061" s="36"/>
      <c r="AT1061" s="36"/>
      <c r="AU1061" s="36"/>
      <c r="AV1061" s="36"/>
      <c r="AW1061" s="36"/>
    </row>
    <row r="1062" spans="42:49">
      <c r="AP1062" s="36"/>
      <c r="AQ1062" s="36"/>
      <c r="AR1062" s="36"/>
      <c r="AS1062" s="36"/>
      <c r="AT1062" s="36"/>
      <c r="AU1062" s="36"/>
      <c r="AV1062" s="36"/>
      <c r="AW1062" s="36"/>
    </row>
    <row r="1063" spans="42:49">
      <c r="AP1063" s="36"/>
      <c r="AQ1063" s="36"/>
      <c r="AR1063" s="36"/>
      <c r="AS1063" s="36"/>
      <c r="AT1063" s="36"/>
      <c r="AU1063" s="36"/>
      <c r="AV1063" s="36"/>
      <c r="AW1063" s="36"/>
    </row>
    <row r="1064" spans="42:49">
      <c r="AP1064" s="36"/>
      <c r="AQ1064" s="36"/>
      <c r="AR1064" s="36"/>
      <c r="AS1064" s="36"/>
      <c r="AT1064" s="36"/>
      <c r="AU1064" s="36"/>
      <c r="AV1064" s="36"/>
      <c r="AW1064" s="36"/>
    </row>
    <row r="1065" spans="42:49">
      <c r="AP1065" s="36"/>
      <c r="AQ1065" s="36"/>
      <c r="AR1065" s="36"/>
      <c r="AS1065" s="36"/>
      <c r="AT1065" s="36"/>
      <c r="AU1065" s="36"/>
      <c r="AV1065" s="36"/>
      <c r="AW1065" s="36"/>
    </row>
    <row r="1066" spans="42:49">
      <c r="AP1066" s="36"/>
      <c r="AQ1066" s="36"/>
      <c r="AR1066" s="36"/>
      <c r="AS1066" s="36"/>
      <c r="AT1066" s="36"/>
      <c r="AU1066" s="36"/>
      <c r="AV1066" s="36"/>
      <c r="AW1066" s="36"/>
    </row>
    <row r="1067" spans="42:49">
      <c r="AP1067" s="36"/>
      <c r="AQ1067" s="36"/>
      <c r="AR1067" s="36"/>
      <c r="AS1067" s="36"/>
      <c r="AT1067" s="36"/>
      <c r="AU1067" s="36"/>
      <c r="AV1067" s="36"/>
      <c r="AW1067" s="36"/>
    </row>
    <row r="1068" spans="42:49">
      <c r="AP1068" s="36"/>
      <c r="AQ1068" s="36"/>
      <c r="AR1068" s="36"/>
      <c r="AS1068" s="36"/>
      <c r="AT1068" s="36"/>
      <c r="AU1068" s="36"/>
      <c r="AV1068" s="36"/>
      <c r="AW1068" s="36"/>
    </row>
    <row r="1069" spans="42:49">
      <c r="AP1069" s="36"/>
      <c r="AQ1069" s="36"/>
      <c r="AR1069" s="36"/>
      <c r="AS1069" s="36"/>
      <c r="AT1069" s="36"/>
      <c r="AU1069" s="36"/>
      <c r="AV1069" s="36"/>
      <c r="AW1069" s="36"/>
    </row>
    <row r="1070" spans="42:49">
      <c r="AP1070" s="36"/>
      <c r="AQ1070" s="36"/>
      <c r="AR1070" s="36"/>
      <c r="AS1070" s="36"/>
      <c r="AT1070" s="36"/>
      <c r="AU1070" s="36"/>
      <c r="AV1070" s="36"/>
      <c r="AW1070" s="36"/>
    </row>
    <row r="1071" spans="42:49">
      <c r="AP1071" s="36"/>
      <c r="AQ1071" s="36"/>
      <c r="AR1071" s="36"/>
      <c r="AS1071" s="36"/>
      <c r="AT1071" s="36"/>
      <c r="AU1071" s="36"/>
      <c r="AV1071" s="36"/>
      <c r="AW1071" s="36"/>
    </row>
    <row r="1072" spans="42:49">
      <c r="AP1072" s="36"/>
      <c r="AQ1072" s="36"/>
      <c r="AR1072" s="36"/>
      <c r="AS1072" s="36"/>
      <c r="AT1072" s="36"/>
      <c r="AU1072" s="36"/>
      <c r="AV1072" s="36"/>
      <c r="AW1072" s="36"/>
    </row>
    <row r="1073" spans="42:49">
      <c r="AP1073" s="36"/>
      <c r="AQ1073" s="36"/>
      <c r="AR1073" s="36"/>
      <c r="AS1073" s="36"/>
      <c r="AT1073" s="36"/>
      <c r="AU1073" s="36"/>
      <c r="AV1073" s="36"/>
      <c r="AW1073" s="36"/>
    </row>
    <row r="1074" spans="42:49">
      <c r="AP1074" s="36"/>
      <c r="AQ1074" s="36"/>
      <c r="AR1074" s="36"/>
      <c r="AS1074" s="36"/>
      <c r="AT1074" s="36"/>
      <c r="AU1074" s="36"/>
      <c r="AV1074" s="36"/>
      <c r="AW1074" s="36"/>
    </row>
    <row r="1075" spans="42:49">
      <c r="AP1075" s="36"/>
      <c r="AQ1075" s="36"/>
      <c r="AR1075" s="36"/>
      <c r="AS1075" s="36"/>
      <c r="AT1075" s="36"/>
      <c r="AU1075" s="36"/>
      <c r="AV1075" s="36"/>
      <c r="AW1075" s="36"/>
    </row>
    <row r="1076" spans="42:49">
      <c r="AP1076" s="36"/>
      <c r="AQ1076" s="36"/>
      <c r="AR1076" s="36"/>
      <c r="AS1076" s="36"/>
      <c r="AT1076" s="36"/>
      <c r="AU1076" s="36"/>
      <c r="AV1076" s="36"/>
      <c r="AW1076" s="36"/>
    </row>
    <row r="1077" spans="42:49">
      <c r="AP1077" s="36"/>
      <c r="AQ1077" s="36"/>
      <c r="AR1077" s="36"/>
      <c r="AS1077" s="36"/>
      <c r="AT1077" s="36"/>
      <c r="AU1077" s="36"/>
      <c r="AV1077" s="36"/>
      <c r="AW1077" s="36"/>
    </row>
    <row r="1078" spans="42:49">
      <c r="AP1078" s="36"/>
      <c r="AQ1078" s="36"/>
      <c r="AR1078" s="36"/>
      <c r="AS1078" s="36"/>
      <c r="AT1078" s="36"/>
      <c r="AU1078" s="36"/>
      <c r="AV1078" s="36"/>
      <c r="AW1078" s="36"/>
    </row>
    <row r="1079" spans="42:49">
      <c r="AP1079" s="36"/>
      <c r="AQ1079" s="36"/>
      <c r="AR1079" s="36"/>
      <c r="AS1079" s="36"/>
      <c r="AT1079" s="36"/>
      <c r="AU1079" s="36"/>
      <c r="AV1079" s="36"/>
      <c r="AW1079" s="36"/>
    </row>
    <row r="1080" spans="42:49">
      <c r="AP1080" s="36"/>
      <c r="AQ1080" s="36"/>
      <c r="AR1080" s="36"/>
      <c r="AS1080" s="36"/>
      <c r="AT1080" s="36"/>
      <c r="AU1080" s="36"/>
      <c r="AV1080" s="36"/>
      <c r="AW1080" s="36"/>
    </row>
    <row r="1081" spans="42:49">
      <c r="AP1081" s="36"/>
      <c r="AQ1081" s="36"/>
      <c r="AR1081" s="36"/>
      <c r="AS1081" s="36"/>
      <c r="AT1081" s="36"/>
      <c r="AU1081" s="36"/>
      <c r="AV1081" s="36"/>
      <c r="AW1081" s="36"/>
    </row>
    <row r="1082" spans="42:49">
      <c r="AP1082" s="36"/>
      <c r="AQ1082" s="36"/>
      <c r="AR1082" s="36"/>
      <c r="AS1082" s="36"/>
      <c r="AT1082" s="36"/>
      <c r="AU1082" s="36"/>
      <c r="AV1082" s="36"/>
      <c r="AW1082" s="36"/>
    </row>
    <row r="1083" spans="42:49">
      <c r="AP1083" s="36"/>
      <c r="AQ1083" s="36"/>
      <c r="AR1083" s="36"/>
      <c r="AS1083" s="36"/>
      <c r="AT1083" s="36"/>
      <c r="AU1083" s="36"/>
      <c r="AV1083" s="36"/>
      <c r="AW1083" s="36"/>
    </row>
    <row r="1084" spans="42:49">
      <c r="AP1084" s="36"/>
      <c r="AQ1084" s="36"/>
      <c r="AR1084" s="36"/>
      <c r="AS1084" s="36"/>
      <c r="AT1084" s="36"/>
      <c r="AU1084" s="36"/>
      <c r="AV1084" s="36"/>
      <c r="AW1084" s="36"/>
    </row>
    <row r="1085" spans="42:49">
      <c r="AP1085" s="36"/>
      <c r="AQ1085" s="36"/>
      <c r="AR1085" s="36"/>
      <c r="AS1085" s="36"/>
      <c r="AT1085" s="36"/>
      <c r="AU1085" s="36"/>
      <c r="AV1085" s="36"/>
      <c r="AW1085" s="36"/>
    </row>
    <row r="1086" spans="42:49">
      <c r="AP1086" s="36"/>
      <c r="AQ1086" s="36"/>
      <c r="AR1086" s="36"/>
      <c r="AS1086" s="36"/>
      <c r="AT1086" s="36"/>
      <c r="AU1086" s="36"/>
      <c r="AV1086" s="36"/>
      <c r="AW1086" s="36"/>
    </row>
    <row r="1087" spans="42:49">
      <c r="AP1087" s="36"/>
      <c r="AQ1087" s="36"/>
      <c r="AR1087" s="36"/>
      <c r="AS1087" s="36"/>
      <c r="AT1087" s="36"/>
      <c r="AU1087" s="36"/>
      <c r="AV1087" s="36"/>
      <c r="AW1087" s="36"/>
    </row>
    <row r="1088" spans="42:49">
      <c r="AP1088" s="36"/>
      <c r="AQ1088" s="36"/>
      <c r="AR1088" s="36"/>
      <c r="AS1088" s="36"/>
      <c r="AT1088" s="36"/>
      <c r="AU1088" s="36"/>
      <c r="AV1088" s="36"/>
      <c r="AW1088" s="36"/>
    </row>
    <row r="1089" spans="42:49">
      <c r="AP1089" s="36"/>
      <c r="AQ1089" s="36"/>
      <c r="AR1089" s="36"/>
      <c r="AS1089" s="36"/>
      <c r="AT1089" s="36"/>
      <c r="AU1089" s="36"/>
      <c r="AV1089" s="36"/>
      <c r="AW1089" s="36"/>
    </row>
    <row r="1090" spans="42:49">
      <c r="AP1090" s="36"/>
      <c r="AQ1090" s="36"/>
      <c r="AR1090" s="36"/>
      <c r="AS1090" s="36"/>
      <c r="AT1090" s="36"/>
      <c r="AU1090" s="36"/>
      <c r="AV1090" s="36"/>
      <c r="AW1090" s="36"/>
    </row>
    <row r="1091" spans="42:49">
      <c r="AP1091" s="36"/>
      <c r="AQ1091" s="36"/>
      <c r="AR1091" s="36"/>
      <c r="AS1091" s="36"/>
      <c r="AT1091" s="36"/>
      <c r="AU1091" s="36"/>
      <c r="AV1091" s="36"/>
      <c r="AW1091" s="36"/>
    </row>
    <row r="1092" spans="42:49">
      <c r="AP1092" s="36"/>
      <c r="AQ1092" s="36"/>
      <c r="AR1092" s="36"/>
      <c r="AS1092" s="36"/>
      <c r="AT1092" s="36"/>
      <c r="AU1092" s="36"/>
      <c r="AV1092" s="36"/>
      <c r="AW1092" s="36"/>
    </row>
    <row r="1093" spans="42:49">
      <c r="AP1093" s="36"/>
      <c r="AQ1093" s="36"/>
      <c r="AR1093" s="36"/>
      <c r="AS1093" s="36"/>
      <c r="AT1093" s="36"/>
      <c r="AU1093" s="36"/>
      <c r="AV1093" s="36"/>
      <c r="AW1093" s="36"/>
    </row>
    <row r="1094" spans="42:49">
      <c r="AP1094" s="36"/>
      <c r="AQ1094" s="36"/>
      <c r="AR1094" s="36"/>
      <c r="AS1094" s="36"/>
      <c r="AT1094" s="36"/>
      <c r="AU1094" s="36"/>
      <c r="AV1094" s="36"/>
      <c r="AW1094" s="36"/>
    </row>
    <row r="1095" spans="42:49">
      <c r="AP1095" s="36"/>
      <c r="AQ1095" s="36"/>
      <c r="AR1095" s="36"/>
      <c r="AS1095" s="36"/>
      <c r="AT1095" s="36"/>
      <c r="AU1095" s="36"/>
      <c r="AV1095" s="36"/>
      <c r="AW1095" s="36"/>
    </row>
    <row r="1096" spans="42:49">
      <c r="AP1096" s="36"/>
      <c r="AQ1096" s="36"/>
      <c r="AR1096" s="36"/>
      <c r="AS1096" s="36"/>
      <c r="AT1096" s="36"/>
      <c r="AU1096" s="36"/>
      <c r="AV1096" s="36"/>
      <c r="AW1096" s="36"/>
    </row>
    <row r="1097" spans="42:49">
      <c r="AP1097" s="36"/>
      <c r="AQ1097" s="36"/>
      <c r="AR1097" s="36"/>
      <c r="AS1097" s="36"/>
      <c r="AT1097" s="36"/>
      <c r="AU1097" s="36"/>
      <c r="AV1097" s="36"/>
      <c r="AW1097" s="36"/>
    </row>
    <row r="1098" spans="42:49">
      <c r="AP1098" s="36"/>
      <c r="AQ1098" s="36"/>
      <c r="AR1098" s="36"/>
      <c r="AS1098" s="36"/>
      <c r="AT1098" s="36"/>
      <c r="AU1098" s="36"/>
      <c r="AV1098" s="36"/>
      <c r="AW1098" s="36"/>
    </row>
    <row r="1099" spans="42:49">
      <c r="AP1099" s="36"/>
      <c r="AQ1099" s="36"/>
      <c r="AR1099" s="36"/>
      <c r="AS1099" s="36"/>
      <c r="AT1099" s="36"/>
      <c r="AU1099" s="36"/>
      <c r="AV1099" s="36"/>
      <c r="AW1099" s="36"/>
    </row>
    <row r="1100" spans="42:49">
      <c r="AP1100" s="36"/>
      <c r="AQ1100" s="36"/>
      <c r="AR1100" s="36"/>
      <c r="AS1100" s="36"/>
      <c r="AT1100" s="36"/>
      <c r="AU1100" s="36"/>
      <c r="AV1100" s="36"/>
      <c r="AW1100" s="36"/>
    </row>
    <row r="1101" spans="42:49">
      <c r="AP1101" s="36"/>
      <c r="AQ1101" s="36"/>
      <c r="AR1101" s="36"/>
      <c r="AS1101" s="36"/>
      <c r="AT1101" s="36"/>
      <c r="AU1101" s="36"/>
      <c r="AV1101" s="36"/>
      <c r="AW1101" s="36"/>
    </row>
    <row r="1102" spans="42:49">
      <c r="AP1102" s="36"/>
      <c r="AQ1102" s="36"/>
      <c r="AR1102" s="36"/>
      <c r="AS1102" s="36"/>
      <c r="AT1102" s="36"/>
      <c r="AU1102" s="36"/>
      <c r="AV1102" s="36"/>
      <c r="AW1102" s="36"/>
    </row>
    <row r="1103" spans="42:49">
      <c r="AP1103" s="36"/>
      <c r="AQ1103" s="36"/>
      <c r="AR1103" s="36"/>
      <c r="AS1103" s="36"/>
      <c r="AT1103" s="36"/>
      <c r="AU1103" s="36"/>
      <c r="AV1103" s="36"/>
      <c r="AW1103" s="36"/>
    </row>
    <row r="1104" spans="42:49">
      <c r="AP1104" s="36"/>
      <c r="AQ1104" s="36"/>
      <c r="AR1104" s="36"/>
      <c r="AS1104" s="36"/>
      <c r="AT1104" s="36"/>
      <c r="AU1104" s="36"/>
      <c r="AV1104" s="36"/>
      <c r="AW1104" s="36"/>
    </row>
    <row r="1105" spans="42:49">
      <c r="AP1105" s="36"/>
      <c r="AQ1105" s="36"/>
      <c r="AR1105" s="36"/>
      <c r="AS1105" s="36"/>
      <c r="AT1105" s="36"/>
      <c r="AU1105" s="36"/>
      <c r="AV1105" s="36"/>
      <c r="AW1105" s="36"/>
    </row>
    <row r="1106" spans="42:49">
      <c r="AP1106" s="36"/>
      <c r="AQ1106" s="36"/>
      <c r="AR1106" s="36"/>
      <c r="AS1106" s="36"/>
      <c r="AT1106" s="36"/>
      <c r="AU1106" s="36"/>
      <c r="AV1106" s="36"/>
      <c r="AW1106" s="36"/>
    </row>
    <row r="1107" spans="42:49">
      <c r="AP1107" s="36"/>
      <c r="AQ1107" s="36"/>
      <c r="AR1107" s="36"/>
      <c r="AS1107" s="36"/>
      <c r="AT1107" s="36"/>
      <c r="AU1107" s="36"/>
      <c r="AV1107" s="36"/>
      <c r="AW1107" s="36"/>
    </row>
    <row r="1108" spans="42:49">
      <c r="AP1108" s="36"/>
      <c r="AQ1108" s="36"/>
      <c r="AR1108" s="36"/>
      <c r="AS1108" s="36"/>
      <c r="AT1108" s="36"/>
      <c r="AU1108" s="36"/>
      <c r="AV1108" s="36"/>
      <c r="AW1108" s="36"/>
    </row>
    <row r="1109" spans="42:49">
      <c r="AP1109" s="36"/>
      <c r="AQ1109" s="36"/>
      <c r="AR1109" s="36"/>
      <c r="AS1109" s="36"/>
      <c r="AT1109" s="36"/>
      <c r="AU1109" s="36"/>
      <c r="AV1109" s="36"/>
      <c r="AW1109" s="36"/>
    </row>
    <row r="1110" spans="42:49">
      <c r="AP1110" s="36"/>
      <c r="AQ1110" s="36"/>
      <c r="AR1110" s="36"/>
      <c r="AS1110" s="36"/>
      <c r="AT1110" s="36"/>
      <c r="AU1110" s="36"/>
      <c r="AV1110" s="36"/>
      <c r="AW1110" s="36"/>
    </row>
    <row r="1111" spans="42:49">
      <c r="AP1111" s="36"/>
      <c r="AQ1111" s="36"/>
      <c r="AR1111" s="36"/>
      <c r="AS1111" s="36"/>
      <c r="AT1111" s="36"/>
      <c r="AU1111" s="36"/>
      <c r="AV1111" s="36"/>
      <c r="AW1111" s="36"/>
    </row>
    <row r="1112" spans="42:49">
      <c r="AP1112" s="36"/>
      <c r="AQ1112" s="36"/>
      <c r="AR1112" s="36"/>
      <c r="AS1112" s="36"/>
      <c r="AT1112" s="36"/>
      <c r="AU1112" s="36"/>
      <c r="AV1112" s="36"/>
      <c r="AW1112" s="36"/>
    </row>
    <row r="1113" spans="42:49">
      <c r="AP1113" s="36"/>
      <c r="AQ1113" s="36"/>
      <c r="AR1113" s="36"/>
      <c r="AS1113" s="36"/>
      <c r="AT1113" s="36"/>
      <c r="AU1113" s="36"/>
      <c r="AV1113" s="36"/>
      <c r="AW1113" s="36"/>
    </row>
    <row r="1114" spans="42:49">
      <c r="AP1114" s="36"/>
      <c r="AQ1114" s="36"/>
      <c r="AR1114" s="36"/>
      <c r="AS1114" s="36"/>
      <c r="AT1114" s="36"/>
      <c r="AU1114" s="36"/>
      <c r="AV1114" s="36"/>
      <c r="AW1114" s="36"/>
    </row>
    <row r="1115" spans="42:49">
      <c r="AP1115" s="36"/>
      <c r="AQ1115" s="36"/>
      <c r="AR1115" s="36"/>
      <c r="AS1115" s="36"/>
      <c r="AT1115" s="36"/>
      <c r="AU1115" s="36"/>
      <c r="AV1115" s="36"/>
      <c r="AW1115" s="36"/>
    </row>
    <row r="1116" spans="42:49">
      <c r="AP1116" s="36"/>
      <c r="AQ1116" s="36"/>
      <c r="AR1116" s="36"/>
      <c r="AS1116" s="36"/>
      <c r="AT1116" s="36"/>
      <c r="AU1116" s="36"/>
      <c r="AV1116" s="36"/>
      <c r="AW1116" s="36"/>
    </row>
    <row r="1117" spans="42:49">
      <c r="AP1117" s="36"/>
      <c r="AQ1117" s="36"/>
      <c r="AR1117" s="36"/>
      <c r="AS1117" s="36"/>
      <c r="AT1117" s="36"/>
      <c r="AU1117" s="36"/>
      <c r="AV1117" s="36"/>
      <c r="AW1117" s="36"/>
    </row>
    <row r="1118" spans="42:49">
      <c r="AP1118" s="36"/>
      <c r="AQ1118" s="36"/>
      <c r="AR1118" s="36"/>
      <c r="AS1118" s="36"/>
      <c r="AT1118" s="36"/>
      <c r="AU1118" s="36"/>
      <c r="AV1118" s="36"/>
      <c r="AW1118" s="36"/>
    </row>
    <row r="1119" spans="42:49">
      <c r="AP1119" s="36"/>
      <c r="AQ1119" s="36"/>
      <c r="AR1119" s="36"/>
      <c r="AS1119" s="36"/>
      <c r="AT1119" s="36"/>
      <c r="AU1119" s="36"/>
      <c r="AV1119" s="36"/>
      <c r="AW1119" s="36"/>
    </row>
    <row r="1120" spans="42:49">
      <c r="AP1120" s="36"/>
      <c r="AQ1120" s="36"/>
      <c r="AR1120" s="36"/>
      <c r="AS1120" s="36"/>
      <c r="AT1120" s="36"/>
      <c r="AU1120" s="36"/>
      <c r="AV1120" s="36"/>
      <c r="AW1120" s="36"/>
    </row>
    <row r="1121" spans="42:49">
      <c r="AP1121" s="36"/>
      <c r="AQ1121" s="36"/>
      <c r="AR1121" s="36"/>
      <c r="AS1121" s="36"/>
      <c r="AT1121" s="36"/>
      <c r="AU1121" s="36"/>
      <c r="AV1121" s="36"/>
      <c r="AW1121" s="36"/>
    </row>
    <row r="1122" spans="42:49">
      <c r="AP1122" s="36"/>
      <c r="AQ1122" s="36"/>
      <c r="AR1122" s="36"/>
      <c r="AS1122" s="36"/>
      <c r="AT1122" s="36"/>
      <c r="AU1122" s="36"/>
      <c r="AV1122" s="36"/>
      <c r="AW1122" s="36"/>
    </row>
    <row r="1123" spans="42:49">
      <c r="AP1123" s="36"/>
      <c r="AQ1123" s="36"/>
      <c r="AR1123" s="36"/>
      <c r="AS1123" s="36"/>
      <c r="AT1123" s="36"/>
      <c r="AU1123" s="36"/>
      <c r="AV1123" s="36"/>
      <c r="AW1123" s="36"/>
    </row>
    <row r="1124" spans="42:49">
      <c r="AP1124" s="36"/>
      <c r="AQ1124" s="36"/>
      <c r="AR1124" s="36"/>
      <c r="AS1124" s="36"/>
      <c r="AT1124" s="36"/>
      <c r="AU1124" s="36"/>
      <c r="AV1124" s="36"/>
      <c r="AW1124" s="36"/>
    </row>
    <row r="1125" spans="42:49">
      <c r="AP1125" s="36"/>
      <c r="AQ1125" s="36"/>
      <c r="AR1125" s="36"/>
      <c r="AS1125" s="36"/>
      <c r="AT1125" s="36"/>
      <c r="AU1125" s="36"/>
      <c r="AV1125" s="36"/>
      <c r="AW1125" s="36"/>
    </row>
    <row r="1126" spans="42:49">
      <c r="AP1126" s="36"/>
      <c r="AQ1126" s="36"/>
      <c r="AR1126" s="36"/>
      <c r="AS1126" s="36"/>
      <c r="AT1126" s="36"/>
      <c r="AU1126" s="36"/>
      <c r="AV1126" s="36"/>
      <c r="AW1126" s="36"/>
    </row>
    <row r="1127" spans="42:49">
      <c r="AP1127" s="36"/>
      <c r="AQ1127" s="36"/>
      <c r="AR1127" s="36"/>
      <c r="AS1127" s="36"/>
      <c r="AT1127" s="36"/>
      <c r="AU1127" s="36"/>
      <c r="AV1127" s="36"/>
      <c r="AW1127" s="36"/>
    </row>
    <row r="1128" spans="42:49">
      <c r="AP1128" s="36"/>
      <c r="AQ1128" s="36"/>
      <c r="AR1128" s="36"/>
      <c r="AS1128" s="36"/>
      <c r="AT1128" s="36"/>
      <c r="AU1128" s="36"/>
      <c r="AV1128" s="36"/>
      <c r="AW1128" s="36"/>
    </row>
    <row r="1129" spans="42:49">
      <c r="AP1129" s="36"/>
      <c r="AQ1129" s="36"/>
      <c r="AR1129" s="36"/>
      <c r="AS1129" s="36"/>
      <c r="AT1129" s="36"/>
      <c r="AU1129" s="36"/>
      <c r="AV1129" s="36"/>
      <c r="AW1129" s="36"/>
    </row>
    <row r="1130" spans="42:49">
      <c r="AP1130" s="36"/>
      <c r="AQ1130" s="36"/>
      <c r="AR1130" s="36"/>
      <c r="AS1130" s="36"/>
      <c r="AT1130" s="36"/>
      <c r="AU1130" s="36"/>
      <c r="AV1130" s="36"/>
      <c r="AW1130" s="36"/>
    </row>
    <row r="1131" spans="42:49">
      <c r="AP1131" s="36"/>
      <c r="AQ1131" s="36"/>
      <c r="AR1131" s="36"/>
      <c r="AS1131" s="36"/>
      <c r="AT1131" s="36"/>
      <c r="AU1131" s="36"/>
      <c r="AV1131" s="36"/>
      <c r="AW1131" s="36"/>
    </row>
    <row r="1132" spans="42:49">
      <c r="AP1132" s="36"/>
      <c r="AQ1132" s="36"/>
      <c r="AR1132" s="36"/>
      <c r="AS1132" s="36"/>
      <c r="AT1132" s="36"/>
      <c r="AU1132" s="36"/>
      <c r="AV1132" s="36"/>
      <c r="AW1132" s="36"/>
    </row>
    <row r="1133" spans="42:49">
      <c r="AP1133" s="36"/>
      <c r="AQ1133" s="36"/>
      <c r="AR1133" s="36"/>
      <c r="AS1133" s="36"/>
      <c r="AT1133" s="36"/>
      <c r="AU1133" s="36"/>
      <c r="AV1133" s="36"/>
      <c r="AW1133" s="36"/>
    </row>
    <row r="1134" spans="42:49">
      <c r="AP1134" s="36"/>
      <c r="AQ1134" s="36"/>
      <c r="AR1134" s="36"/>
      <c r="AS1134" s="36"/>
      <c r="AT1134" s="36"/>
      <c r="AU1134" s="36"/>
      <c r="AV1134" s="36"/>
      <c r="AW1134" s="36"/>
    </row>
    <row r="1135" spans="42:49">
      <c r="AP1135" s="36"/>
      <c r="AQ1135" s="36"/>
      <c r="AR1135" s="36"/>
      <c r="AS1135" s="36"/>
      <c r="AT1135" s="36"/>
      <c r="AU1135" s="36"/>
      <c r="AV1135" s="36"/>
      <c r="AW1135" s="36"/>
    </row>
    <row r="1136" spans="42:49">
      <c r="AP1136" s="36"/>
      <c r="AQ1136" s="36"/>
      <c r="AR1136" s="36"/>
      <c r="AS1136" s="36"/>
      <c r="AT1136" s="36"/>
      <c r="AU1136" s="36"/>
      <c r="AV1136" s="36"/>
      <c r="AW1136" s="36"/>
    </row>
    <row r="1137" spans="42:49">
      <c r="AP1137" s="36"/>
      <c r="AQ1137" s="36"/>
      <c r="AR1137" s="36"/>
      <c r="AS1137" s="36"/>
      <c r="AT1137" s="36"/>
      <c r="AU1137" s="36"/>
      <c r="AV1137" s="36"/>
      <c r="AW1137" s="36"/>
    </row>
    <row r="1138" spans="42:49">
      <c r="AP1138" s="36"/>
      <c r="AQ1138" s="36"/>
      <c r="AR1138" s="36"/>
      <c r="AS1138" s="36"/>
      <c r="AT1138" s="36"/>
      <c r="AU1138" s="36"/>
      <c r="AV1138" s="36"/>
      <c r="AW1138" s="36"/>
    </row>
    <row r="1139" spans="42:49">
      <c r="AP1139" s="36"/>
      <c r="AQ1139" s="36"/>
      <c r="AR1139" s="36"/>
      <c r="AS1139" s="36"/>
      <c r="AT1139" s="36"/>
      <c r="AU1139" s="36"/>
      <c r="AV1139" s="36"/>
      <c r="AW1139" s="36"/>
    </row>
    <row r="1140" spans="42:49">
      <c r="AP1140" s="36"/>
      <c r="AQ1140" s="36"/>
      <c r="AR1140" s="36"/>
      <c r="AS1140" s="36"/>
      <c r="AT1140" s="36"/>
      <c r="AU1140" s="36"/>
      <c r="AV1140" s="36"/>
      <c r="AW1140" s="36"/>
    </row>
    <row r="1141" spans="42:49">
      <c r="AP1141" s="36"/>
      <c r="AQ1141" s="36"/>
      <c r="AR1141" s="36"/>
      <c r="AS1141" s="36"/>
      <c r="AT1141" s="36"/>
      <c r="AU1141" s="36"/>
      <c r="AV1141" s="36"/>
      <c r="AW1141" s="36"/>
    </row>
    <row r="1142" spans="42:49">
      <c r="AP1142" s="36"/>
      <c r="AQ1142" s="36"/>
      <c r="AR1142" s="36"/>
      <c r="AS1142" s="36"/>
      <c r="AT1142" s="36"/>
      <c r="AU1142" s="36"/>
      <c r="AV1142" s="36"/>
      <c r="AW1142" s="36"/>
    </row>
    <row r="1143" spans="42:49">
      <c r="AP1143" s="36"/>
      <c r="AQ1143" s="36"/>
      <c r="AR1143" s="36"/>
      <c r="AS1143" s="36"/>
      <c r="AT1143" s="36"/>
      <c r="AU1143" s="36"/>
      <c r="AV1143" s="36"/>
      <c r="AW1143" s="36"/>
    </row>
    <row r="1144" spans="42:49">
      <c r="AP1144" s="36"/>
      <c r="AQ1144" s="36"/>
      <c r="AR1144" s="36"/>
      <c r="AS1144" s="36"/>
      <c r="AT1144" s="36"/>
      <c r="AU1144" s="36"/>
      <c r="AV1144" s="36"/>
      <c r="AW1144" s="36"/>
    </row>
    <row r="1145" spans="42:49">
      <c r="AP1145" s="36"/>
      <c r="AQ1145" s="36"/>
      <c r="AR1145" s="36"/>
      <c r="AS1145" s="36"/>
      <c r="AT1145" s="36"/>
      <c r="AU1145" s="36"/>
      <c r="AV1145" s="36"/>
      <c r="AW1145" s="36"/>
    </row>
    <row r="1146" spans="42:49">
      <c r="AP1146" s="36"/>
      <c r="AQ1146" s="36"/>
      <c r="AR1146" s="36"/>
      <c r="AS1146" s="36"/>
      <c r="AT1146" s="36"/>
      <c r="AU1146" s="36"/>
      <c r="AV1146" s="36"/>
      <c r="AW1146" s="36"/>
    </row>
    <row r="1147" spans="42:49">
      <c r="AP1147" s="36"/>
      <c r="AQ1147" s="36"/>
      <c r="AR1147" s="36"/>
      <c r="AS1147" s="36"/>
      <c r="AT1147" s="36"/>
      <c r="AU1147" s="36"/>
      <c r="AV1147" s="36"/>
      <c r="AW1147" s="36"/>
    </row>
    <row r="1148" spans="42:49">
      <c r="AP1148" s="36"/>
      <c r="AQ1148" s="36"/>
      <c r="AR1148" s="36"/>
      <c r="AS1148" s="36"/>
      <c r="AT1148" s="36"/>
      <c r="AU1148" s="36"/>
      <c r="AV1148" s="36"/>
      <c r="AW1148" s="36"/>
    </row>
    <row r="1149" spans="42:49">
      <c r="AP1149" s="36"/>
      <c r="AQ1149" s="36"/>
      <c r="AR1149" s="36"/>
      <c r="AS1149" s="36"/>
      <c r="AT1149" s="36"/>
      <c r="AU1149" s="36"/>
      <c r="AV1149" s="36"/>
      <c r="AW1149" s="36"/>
    </row>
    <row r="1150" spans="42:49">
      <c r="AP1150" s="36"/>
      <c r="AQ1150" s="36"/>
      <c r="AR1150" s="36"/>
      <c r="AS1150" s="36"/>
      <c r="AT1150" s="36"/>
      <c r="AU1150" s="36"/>
      <c r="AV1150" s="36"/>
      <c r="AW1150" s="36"/>
    </row>
    <row r="1151" spans="42:49">
      <c r="AP1151" s="36"/>
      <c r="AQ1151" s="36"/>
      <c r="AR1151" s="36"/>
      <c r="AS1151" s="36"/>
      <c r="AT1151" s="36"/>
      <c r="AU1151" s="36"/>
      <c r="AV1151" s="36"/>
      <c r="AW1151" s="36"/>
    </row>
    <row r="1152" spans="42:49">
      <c r="AP1152" s="36"/>
      <c r="AQ1152" s="36"/>
      <c r="AR1152" s="36"/>
      <c r="AS1152" s="36"/>
      <c r="AT1152" s="36"/>
      <c r="AU1152" s="36"/>
      <c r="AV1152" s="36"/>
      <c r="AW1152" s="36"/>
    </row>
    <row r="1153" spans="42:49">
      <c r="AP1153" s="36"/>
      <c r="AQ1153" s="36"/>
      <c r="AR1153" s="36"/>
      <c r="AS1153" s="36"/>
      <c r="AT1153" s="36"/>
      <c r="AU1153" s="36"/>
      <c r="AV1153" s="36"/>
      <c r="AW1153" s="36"/>
    </row>
    <row r="1154" spans="42:49">
      <c r="AP1154" s="36"/>
      <c r="AQ1154" s="36"/>
      <c r="AR1154" s="36"/>
      <c r="AS1154" s="36"/>
      <c r="AT1154" s="36"/>
      <c r="AU1154" s="36"/>
      <c r="AV1154" s="36"/>
      <c r="AW1154" s="36"/>
    </row>
    <row r="1155" spans="42:49">
      <c r="AP1155" s="36"/>
      <c r="AQ1155" s="36"/>
      <c r="AR1155" s="36"/>
      <c r="AS1155" s="36"/>
      <c r="AT1155" s="36"/>
      <c r="AU1155" s="36"/>
      <c r="AV1155" s="36"/>
      <c r="AW1155" s="36"/>
    </row>
    <row r="1156" spans="42:49">
      <c r="AP1156" s="36"/>
      <c r="AQ1156" s="36"/>
      <c r="AR1156" s="36"/>
      <c r="AS1156" s="36"/>
      <c r="AT1156" s="36"/>
      <c r="AU1156" s="36"/>
      <c r="AV1156" s="36"/>
      <c r="AW1156" s="36"/>
    </row>
    <row r="1157" spans="42:49">
      <c r="AP1157" s="36"/>
      <c r="AQ1157" s="36"/>
      <c r="AR1157" s="36"/>
      <c r="AS1157" s="36"/>
      <c r="AT1157" s="36"/>
      <c r="AU1157" s="36"/>
      <c r="AV1157" s="36"/>
      <c r="AW1157" s="36"/>
    </row>
    <row r="1158" spans="42:49">
      <c r="AP1158" s="36"/>
      <c r="AQ1158" s="36"/>
      <c r="AR1158" s="36"/>
      <c r="AS1158" s="36"/>
      <c r="AT1158" s="36"/>
      <c r="AU1158" s="36"/>
      <c r="AV1158" s="36"/>
      <c r="AW1158" s="36"/>
    </row>
    <row r="1159" spans="42:49">
      <c r="AP1159" s="36"/>
      <c r="AQ1159" s="36"/>
      <c r="AR1159" s="36"/>
      <c r="AS1159" s="36"/>
      <c r="AT1159" s="36"/>
      <c r="AU1159" s="36"/>
      <c r="AV1159" s="36"/>
      <c r="AW1159" s="36"/>
    </row>
    <row r="1160" spans="42:49">
      <c r="AP1160" s="36"/>
      <c r="AQ1160" s="36"/>
      <c r="AR1160" s="36"/>
      <c r="AS1160" s="36"/>
      <c r="AT1160" s="36"/>
      <c r="AU1160" s="36"/>
      <c r="AV1160" s="36"/>
      <c r="AW1160" s="36"/>
    </row>
    <row r="1161" spans="42:49">
      <c r="AP1161" s="36"/>
      <c r="AQ1161" s="36"/>
      <c r="AR1161" s="36"/>
      <c r="AS1161" s="36"/>
      <c r="AT1161" s="36"/>
      <c r="AU1161" s="36"/>
      <c r="AV1161" s="36"/>
      <c r="AW1161" s="36"/>
    </row>
    <row r="1162" spans="42:49">
      <c r="AP1162" s="36"/>
      <c r="AQ1162" s="36"/>
      <c r="AR1162" s="36"/>
      <c r="AS1162" s="36"/>
      <c r="AT1162" s="36"/>
      <c r="AU1162" s="36"/>
      <c r="AV1162" s="36"/>
      <c r="AW1162" s="36"/>
    </row>
    <row r="1163" spans="42:49">
      <c r="AP1163" s="36"/>
      <c r="AQ1163" s="36"/>
      <c r="AR1163" s="36"/>
      <c r="AS1163" s="36"/>
      <c r="AT1163" s="36"/>
      <c r="AU1163" s="36"/>
      <c r="AV1163" s="36"/>
      <c r="AW1163" s="36"/>
    </row>
    <row r="1164" spans="42:49">
      <c r="AP1164" s="36"/>
      <c r="AQ1164" s="36"/>
      <c r="AR1164" s="36"/>
      <c r="AS1164" s="36"/>
      <c r="AT1164" s="36"/>
      <c r="AU1164" s="36"/>
      <c r="AV1164" s="36"/>
      <c r="AW1164" s="36"/>
    </row>
    <row r="1165" spans="42:49">
      <c r="AP1165" s="36"/>
      <c r="AQ1165" s="36"/>
      <c r="AR1165" s="36"/>
      <c r="AS1165" s="36"/>
      <c r="AT1165" s="36"/>
      <c r="AU1165" s="36"/>
      <c r="AV1165" s="36"/>
      <c r="AW1165" s="36"/>
    </row>
    <row r="1166" spans="42:49">
      <c r="AP1166" s="36"/>
      <c r="AQ1166" s="36"/>
      <c r="AR1166" s="36"/>
      <c r="AS1166" s="36"/>
      <c r="AT1166" s="36"/>
      <c r="AU1166" s="36"/>
      <c r="AV1166" s="36"/>
      <c r="AW1166" s="36"/>
    </row>
    <row r="1167" spans="42:49">
      <c r="AP1167" s="36"/>
      <c r="AQ1167" s="36"/>
      <c r="AR1167" s="36"/>
      <c r="AS1167" s="36"/>
      <c r="AT1167" s="36"/>
      <c r="AU1167" s="36"/>
      <c r="AV1167" s="36"/>
      <c r="AW1167" s="36"/>
    </row>
    <row r="1168" spans="42:49">
      <c r="AP1168" s="36"/>
      <c r="AQ1168" s="36"/>
      <c r="AR1168" s="36"/>
      <c r="AS1168" s="36"/>
      <c r="AT1168" s="36"/>
      <c r="AU1168" s="36"/>
      <c r="AV1168" s="36"/>
      <c r="AW1168" s="36"/>
    </row>
    <row r="1169" spans="42:49">
      <c r="AP1169" s="36"/>
      <c r="AQ1169" s="36"/>
      <c r="AR1169" s="36"/>
      <c r="AS1169" s="36"/>
      <c r="AT1169" s="36"/>
      <c r="AU1169" s="36"/>
      <c r="AV1169" s="36"/>
      <c r="AW1169" s="36"/>
    </row>
    <row r="1170" spans="42:49">
      <c r="AP1170" s="36"/>
      <c r="AQ1170" s="36"/>
      <c r="AR1170" s="36"/>
      <c r="AS1170" s="36"/>
      <c r="AT1170" s="36"/>
      <c r="AU1170" s="36"/>
      <c r="AV1170" s="36"/>
      <c r="AW1170" s="36"/>
    </row>
    <row r="1171" spans="42:49">
      <c r="AP1171" s="36"/>
      <c r="AQ1171" s="36"/>
      <c r="AR1171" s="36"/>
      <c r="AS1171" s="36"/>
      <c r="AT1171" s="36"/>
      <c r="AU1171" s="36"/>
      <c r="AV1171" s="36"/>
      <c r="AW1171" s="36"/>
    </row>
    <row r="1172" spans="42:49">
      <c r="AP1172" s="36"/>
      <c r="AQ1172" s="36"/>
      <c r="AR1172" s="36"/>
      <c r="AS1172" s="36"/>
      <c r="AT1172" s="36"/>
      <c r="AU1172" s="36"/>
      <c r="AV1172" s="36"/>
      <c r="AW1172" s="36"/>
    </row>
    <row r="1173" spans="42:49">
      <c r="AP1173" s="36"/>
      <c r="AQ1173" s="36"/>
      <c r="AR1173" s="36"/>
      <c r="AS1173" s="36"/>
      <c r="AT1173" s="36"/>
      <c r="AU1173" s="36"/>
      <c r="AV1173" s="36"/>
      <c r="AW1173" s="36"/>
    </row>
    <row r="1174" spans="42:49">
      <c r="AP1174" s="36"/>
      <c r="AQ1174" s="36"/>
      <c r="AR1174" s="36"/>
      <c r="AS1174" s="36"/>
      <c r="AT1174" s="36"/>
      <c r="AU1174" s="36"/>
      <c r="AV1174" s="36"/>
      <c r="AW1174" s="36"/>
    </row>
    <row r="1175" spans="42:49">
      <c r="AP1175" s="36"/>
      <c r="AQ1175" s="36"/>
      <c r="AR1175" s="36"/>
      <c r="AS1175" s="36"/>
      <c r="AT1175" s="36"/>
      <c r="AU1175" s="36"/>
      <c r="AV1175" s="36"/>
      <c r="AW1175" s="36"/>
    </row>
    <row r="1176" spans="42:49">
      <c r="AP1176" s="36"/>
      <c r="AQ1176" s="36"/>
      <c r="AR1176" s="36"/>
      <c r="AS1176" s="36"/>
      <c r="AT1176" s="36"/>
      <c r="AU1176" s="36"/>
      <c r="AV1176" s="36"/>
      <c r="AW1176" s="36"/>
    </row>
    <row r="1177" spans="42:49">
      <c r="AP1177" s="36"/>
      <c r="AQ1177" s="36"/>
      <c r="AR1177" s="36"/>
      <c r="AS1177" s="36"/>
      <c r="AT1177" s="36"/>
      <c r="AU1177" s="36"/>
      <c r="AV1177" s="36"/>
      <c r="AW1177" s="36"/>
    </row>
    <row r="1178" spans="42:49">
      <c r="AP1178" s="36"/>
      <c r="AQ1178" s="36"/>
      <c r="AR1178" s="36"/>
      <c r="AS1178" s="36"/>
      <c r="AT1178" s="36"/>
      <c r="AU1178" s="36"/>
      <c r="AV1178" s="36"/>
      <c r="AW1178" s="36"/>
    </row>
    <row r="1179" spans="42:49">
      <c r="AP1179" s="36"/>
      <c r="AQ1179" s="36"/>
      <c r="AR1179" s="36"/>
      <c r="AS1179" s="36"/>
      <c r="AT1179" s="36"/>
      <c r="AU1179" s="36"/>
      <c r="AV1179" s="36"/>
      <c r="AW1179" s="36"/>
    </row>
    <row r="1180" spans="42:49">
      <c r="AP1180" s="36"/>
      <c r="AQ1180" s="36"/>
      <c r="AR1180" s="36"/>
      <c r="AS1180" s="36"/>
      <c r="AT1180" s="36"/>
      <c r="AU1180" s="36"/>
      <c r="AV1180" s="36"/>
      <c r="AW1180" s="36"/>
    </row>
    <row r="1181" spans="42:49">
      <c r="AP1181" s="36"/>
      <c r="AQ1181" s="36"/>
      <c r="AR1181" s="36"/>
      <c r="AS1181" s="36"/>
      <c r="AT1181" s="36"/>
      <c r="AU1181" s="36"/>
      <c r="AV1181" s="36"/>
      <c r="AW1181" s="36"/>
    </row>
    <row r="1182" spans="42:49">
      <c r="AP1182" s="36"/>
      <c r="AQ1182" s="36"/>
      <c r="AR1182" s="36"/>
      <c r="AS1182" s="36"/>
      <c r="AT1182" s="36"/>
      <c r="AU1182" s="36"/>
      <c r="AV1182" s="36"/>
      <c r="AW1182" s="36"/>
    </row>
    <row r="1183" spans="42:49">
      <c r="AP1183" s="36"/>
      <c r="AQ1183" s="36"/>
      <c r="AR1183" s="36"/>
      <c r="AS1183" s="36"/>
      <c r="AT1183" s="36"/>
      <c r="AU1183" s="36"/>
      <c r="AV1183" s="36"/>
      <c r="AW1183" s="36"/>
    </row>
    <row r="1184" spans="42:49">
      <c r="AP1184" s="36"/>
      <c r="AQ1184" s="36"/>
      <c r="AR1184" s="36"/>
      <c r="AS1184" s="36"/>
      <c r="AT1184" s="36"/>
      <c r="AU1184" s="36"/>
      <c r="AV1184" s="36"/>
      <c r="AW1184" s="36"/>
    </row>
    <row r="1185" spans="42:49">
      <c r="AP1185" s="36"/>
      <c r="AQ1185" s="36"/>
      <c r="AR1185" s="36"/>
      <c r="AS1185" s="36"/>
      <c r="AT1185" s="36"/>
      <c r="AU1185" s="36"/>
      <c r="AV1185" s="36"/>
      <c r="AW1185" s="36"/>
    </row>
    <row r="1186" spans="42:49">
      <c r="AP1186" s="36"/>
      <c r="AQ1186" s="36"/>
      <c r="AR1186" s="36"/>
      <c r="AS1186" s="36"/>
      <c r="AT1186" s="36"/>
      <c r="AU1186" s="36"/>
      <c r="AV1186" s="36"/>
      <c r="AW1186" s="36"/>
    </row>
    <row r="1187" spans="42:49">
      <c r="AP1187" s="36"/>
      <c r="AQ1187" s="36"/>
      <c r="AR1187" s="36"/>
      <c r="AS1187" s="36"/>
      <c r="AT1187" s="36"/>
      <c r="AU1187" s="36"/>
      <c r="AV1187" s="36"/>
      <c r="AW1187" s="36"/>
    </row>
    <row r="1188" spans="42:49">
      <c r="AP1188" s="36"/>
      <c r="AQ1188" s="36"/>
      <c r="AR1188" s="36"/>
      <c r="AS1188" s="36"/>
      <c r="AT1188" s="36"/>
      <c r="AU1188" s="36"/>
      <c r="AV1188" s="36"/>
      <c r="AW1188" s="36"/>
    </row>
    <row r="1189" spans="42:49">
      <c r="AP1189" s="36"/>
      <c r="AQ1189" s="36"/>
      <c r="AR1189" s="36"/>
      <c r="AS1189" s="36"/>
      <c r="AT1189" s="36"/>
      <c r="AU1189" s="36"/>
      <c r="AV1189" s="36"/>
      <c r="AW1189" s="36"/>
    </row>
    <row r="1190" spans="42:49">
      <c r="AP1190" s="36"/>
      <c r="AQ1190" s="36"/>
      <c r="AR1190" s="36"/>
      <c r="AS1190" s="36"/>
      <c r="AT1190" s="36"/>
      <c r="AU1190" s="36"/>
      <c r="AV1190" s="36"/>
      <c r="AW1190" s="36"/>
    </row>
    <row r="1191" spans="42:49">
      <c r="AP1191" s="36"/>
      <c r="AQ1191" s="36"/>
      <c r="AR1191" s="36"/>
      <c r="AS1191" s="36"/>
      <c r="AT1191" s="36"/>
      <c r="AU1191" s="36"/>
      <c r="AV1191" s="36"/>
      <c r="AW1191" s="36"/>
    </row>
    <row r="1192" spans="42:49">
      <c r="AP1192" s="36"/>
      <c r="AQ1192" s="36"/>
      <c r="AR1192" s="36"/>
      <c r="AS1192" s="36"/>
      <c r="AT1192" s="36"/>
      <c r="AU1192" s="36"/>
      <c r="AV1192" s="36"/>
      <c r="AW1192" s="36"/>
    </row>
    <row r="1193" spans="42:49">
      <c r="AP1193" s="36"/>
      <c r="AQ1193" s="36"/>
      <c r="AR1193" s="36"/>
      <c r="AS1193" s="36"/>
      <c r="AT1193" s="36"/>
      <c r="AU1193" s="36"/>
      <c r="AV1193" s="36"/>
      <c r="AW1193" s="36"/>
    </row>
    <row r="1194" spans="42:49">
      <c r="AP1194" s="36"/>
      <c r="AQ1194" s="36"/>
      <c r="AR1194" s="36"/>
      <c r="AS1194" s="36"/>
      <c r="AT1194" s="36"/>
      <c r="AU1194" s="36"/>
      <c r="AV1194" s="36"/>
      <c r="AW1194" s="36"/>
    </row>
    <row r="1195" spans="42:49">
      <c r="AP1195" s="36"/>
      <c r="AQ1195" s="36"/>
      <c r="AR1195" s="36"/>
      <c r="AS1195" s="36"/>
      <c r="AT1195" s="36"/>
      <c r="AU1195" s="36"/>
      <c r="AV1195" s="36"/>
      <c r="AW1195" s="36"/>
    </row>
    <row r="1196" spans="42:49">
      <c r="AP1196" s="36"/>
      <c r="AQ1196" s="36"/>
      <c r="AR1196" s="36"/>
      <c r="AS1196" s="36"/>
      <c r="AT1196" s="36"/>
      <c r="AU1196" s="36"/>
      <c r="AV1196" s="36"/>
      <c r="AW1196" s="36"/>
    </row>
    <row r="1197" spans="42:49">
      <c r="AP1197" s="36"/>
      <c r="AQ1197" s="36"/>
      <c r="AR1197" s="36"/>
      <c r="AS1197" s="36"/>
      <c r="AT1197" s="36"/>
      <c r="AU1197" s="36"/>
      <c r="AV1197" s="36"/>
      <c r="AW1197" s="36"/>
    </row>
    <row r="1198" spans="42:49">
      <c r="AP1198" s="36"/>
      <c r="AQ1198" s="36"/>
      <c r="AR1198" s="36"/>
      <c r="AS1198" s="36"/>
      <c r="AT1198" s="36"/>
      <c r="AU1198" s="36"/>
      <c r="AV1198" s="36"/>
      <c r="AW1198" s="36"/>
    </row>
    <row r="1199" spans="42:49">
      <c r="AP1199" s="36"/>
      <c r="AQ1199" s="36"/>
      <c r="AR1199" s="36"/>
      <c r="AS1199" s="36"/>
      <c r="AT1199" s="36"/>
      <c r="AU1199" s="36"/>
      <c r="AV1199" s="36"/>
      <c r="AW1199" s="36"/>
    </row>
    <row r="1200" spans="42:49">
      <c r="AP1200" s="36"/>
      <c r="AQ1200" s="36"/>
      <c r="AR1200" s="36"/>
      <c r="AS1200" s="36"/>
      <c r="AT1200" s="36"/>
      <c r="AU1200" s="36"/>
      <c r="AV1200" s="36"/>
      <c r="AW1200" s="36"/>
    </row>
    <row r="1201" spans="42:49">
      <c r="AP1201" s="36"/>
      <c r="AQ1201" s="36"/>
      <c r="AR1201" s="36"/>
      <c r="AS1201" s="36"/>
      <c r="AT1201" s="36"/>
      <c r="AU1201" s="36"/>
      <c r="AV1201" s="36"/>
      <c r="AW1201" s="36"/>
    </row>
    <row r="1202" spans="42:49">
      <c r="AP1202" s="36"/>
      <c r="AQ1202" s="36"/>
      <c r="AR1202" s="36"/>
      <c r="AS1202" s="36"/>
      <c r="AT1202" s="36"/>
      <c r="AU1202" s="36"/>
      <c r="AV1202" s="36"/>
      <c r="AW1202" s="36"/>
    </row>
    <row r="1203" spans="42:49">
      <c r="AP1203" s="36"/>
      <c r="AQ1203" s="36"/>
      <c r="AR1203" s="36"/>
      <c r="AS1203" s="36"/>
      <c r="AT1203" s="36"/>
      <c r="AU1203" s="36"/>
      <c r="AV1203" s="36"/>
      <c r="AW1203" s="36"/>
    </row>
    <row r="1204" spans="42:49">
      <c r="AP1204" s="36"/>
      <c r="AQ1204" s="36"/>
      <c r="AR1204" s="36"/>
      <c r="AS1204" s="36"/>
      <c r="AT1204" s="36"/>
      <c r="AU1204" s="36"/>
      <c r="AV1204" s="36"/>
      <c r="AW1204" s="36"/>
    </row>
    <row r="1205" spans="42:49">
      <c r="AP1205" s="36"/>
      <c r="AQ1205" s="36"/>
      <c r="AR1205" s="36"/>
      <c r="AS1205" s="36"/>
      <c r="AT1205" s="36"/>
      <c r="AU1205" s="36"/>
      <c r="AV1205" s="36"/>
      <c r="AW1205" s="36"/>
    </row>
    <row r="1206" spans="42:49">
      <c r="AP1206" s="36"/>
      <c r="AQ1206" s="36"/>
      <c r="AR1206" s="36"/>
      <c r="AS1206" s="36"/>
      <c r="AT1206" s="36"/>
      <c r="AU1206" s="36"/>
      <c r="AV1206" s="36"/>
      <c r="AW1206" s="36"/>
    </row>
    <row r="1207" spans="42:49">
      <c r="AP1207" s="36"/>
      <c r="AQ1207" s="36"/>
      <c r="AR1207" s="36"/>
      <c r="AS1207" s="36"/>
      <c r="AT1207" s="36"/>
      <c r="AU1207" s="36"/>
      <c r="AV1207" s="36"/>
      <c r="AW1207" s="36"/>
    </row>
    <row r="1208" spans="42:49">
      <c r="AP1208" s="36"/>
      <c r="AQ1208" s="36"/>
      <c r="AR1208" s="36"/>
      <c r="AS1208" s="36"/>
      <c r="AT1208" s="36"/>
      <c r="AU1208" s="36"/>
      <c r="AV1208" s="36"/>
      <c r="AW1208" s="36"/>
    </row>
    <row r="1209" spans="42:49">
      <c r="AP1209" s="36"/>
      <c r="AQ1209" s="36"/>
      <c r="AR1209" s="36"/>
      <c r="AS1209" s="36"/>
      <c r="AT1209" s="36"/>
      <c r="AU1209" s="36"/>
      <c r="AV1209" s="36"/>
      <c r="AW1209" s="36"/>
    </row>
    <row r="1210" spans="42:49">
      <c r="AP1210" s="36"/>
      <c r="AQ1210" s="36"/>
      <c r="AR1210" s="36"/>
      <c r="AS1210" s="36"/>
      <c r="AT1210" s="36"/>
      <c r="AU1210" s="36"/>
      <c r="AV1210" s="36"/>
      <c r="AW1210" s="36"/>
    </row>
    <row r="1211" spans="42:49">
      <c r="AP1211" s="36"/>
      <c r="AQ1211" s="36"/>
      <c r="AR1211" s="36"/>
      <c r="AS1211" s="36"/>
      <c r="AT1211" s="36"/>
      <c r="AU1211" s="36"/>
      <c r="AV1211" s="36"/>
      <c r="AW1211" s="36"/>
    </row>
    <row r="1212" spans="42:49">
      <c r="AP1212" s="36"/>
      <c r="AQ1212" s="36"/>
      <c r="AR1212" s="36"/>
      <c r="AS1212" s="36"/>
      <c r="AT1212" s="36"/>
      <c r="AU1212" s="36"/>
      <c r="AV1212" s="36"/>
      <c r="AW1212" s="36"/>
    </row>
    <row r="1213" spans="42:49">
      <c r="AP1213" s="36"/>
      <c r="AQ1213" s="36"/>
      <c r="AR1213" s="36"/>
      <c r="AS1213" s="36"/>
      <c r="AT1213" s="36"/>
      <c r="AU1213" s="36"/>
      <c r="AV1213" s="36"/>
      <c r="AW1213" s="36"/>
    </row>
    <row r="1214" spans="42:49">
      <c r="AP1214" s="36"/>
      <c r="AQ1214" s="36"/>
      <c r="AR1214" s="36"/>
      <c r="AS1214" s="36"/>
      <c r="AT1214" s="36"/>
      <c r="AU1214" s="36"/>
      <c r="AV1214" s="36"/>
      <c r="AW1214" s="36"/>
    </row>
    <row r="1215" spans="42:49">
      <c r="AP1215" s="36"/>
      <c r="AQ1215" s="36"/>
      <c r="AR1215" s="36"/>
      <c r="AS1215" s="36"/>
      <c r="AT1215" s="36"/>
      <c r="AU1215" s="36"/>
      <c r="AV1215" s="36"/>
      <c r="AW1215" s="36"/>
    </row>
    <row r="1216" spans="42:49">
      <c r="AP1216" s="36"/>
      <c r="AQ1216" s="36"/>
      <c r="AR1216" s="36"/>
      <c r="AS1216" s="36"/>
      <c r="AT1216" s="36"/>
      <c r="AU1216" s="36"/>
      <c r="AV1216" s="36"/>
      <c r="AW1216" s="36"/>
    </row>
    <row r="1217" spans="42:49">
      <c r="AP1217" s="36"/>
      <c r="AQ1217" s="36"/>
      <c r="AR1217" s="36"/>
      <c r="AS1217" s="36"/>
      <c r="AT1217" s="36"/>
      <c r="AU1217" s="36"/>
      <c r="AV1217" s="36"/>
      <c r="AW1217" s="36"/>
    </row>
    <row r="1218" spans="42:49">
      <c r="AP1218" s="36"/>
      <c r="AQ1218" s="36"/>
      <c r="AR1218" s="36"/>
      <c r="AS1218" s="36"/>
      <c r="AT1218" s="36"/>
      <c r="AU1218" s="36"/>
      <c r="AV1218" s="36"/>
      <c r="AW1218" s="36"/>
    </row>
    <row r="1219" spans="42:49">
      <c r="AP1219" s="36"/>
      <c r="AQ1219" s="36"/>
      <c r="AR1219" s="36"/>
      <c r="AS1219" s="36"/>
      <c r="AT1219" s="36"/>
      <c r="AU1219" s="36"/>
      <c r="AV1219" s="36"/>
      <c r="AW1219" s="36"/>
    </row>
    <row r="1220" spans="42:49">
      <c r="AP1220" s="36"/>
      <c r="AQ1220" s="36"/>
      <c r="AR1220" s="36"/>
      <c r="AS1220" s="36"/>
      <c r="AT1220" s="36"/>
      <c r="AU1220" s="36"/>
      <c r="AV1220" s="36"/>
      <c r="AW1220" s="36"/>
    </row>
    <row r="1221" spans="42:49">
      <c r="AP1221" s="36"/>
      <c r="AQ1221" s="36"/>
      <c r="AR1221" s="36"/>
      <c r="AS1221" s="36"/>
      <c r="AT1221" s="36"/>
      <c r="AU1221" s="36"/>
      <c r="AV1221" s="36"/>
      <c r="AW1221" s="36"/>
    </row>
    <row r="1222" spans="42:49">
      <c r="AP1222" s="36"/>
      <c r="AQ1222" s="36"/>
      <c r="AR1222" s="36"/>
      <c r="AS1222" s="36"/>
      <c r="AT1222" s="36"/>
      <c r="AU1222" s="36"/>
      <c r="AV1222" s="36"/>
      <c r="AW1222" s="36"/>
    </row>
    <row r="1223" spans="42:49">
      <c r="AP1223" s="36"/>
      <c r="AQ1223" s="36"/>
      <c r="AR1223" s="36"/>
      <c r="AS1223" s="36"/>
      <c r="AT1223" s="36"/>
      <c r="AU1223" s="36"/>
      <c r="AV1223" s="36"/>
      <c r="AW1223" s="36"/>
    </row>
    <row r="1224" spans="42:49">
      <c r="AP1224" s="36"/>
      <c r="AQ1224" s="36"/>
      <c r="AR1224" s="36"/>
      <c r="AS1224" s="36"/>
      <c r="AT1224" s="36"/>
      <c r="AU1224" s="36"/>
      <c r="AV1224" s="36"/>
      <c r="AW1224" s="36"/>
    </row>
    <row r="1225" spans="42:49">
      <c r="AP1225" s="36"/>
      <c r="AQ1225" s="36"/>
      <c r="AR1225" s="36"/>
      <c r="AS1225" s="36"/>
      <c r="AT1225" s="36"/>
      <c r="AU1225" s="36"/>
      <c r="AV1225" s="36"/>
      <c r="AW1225" s="36"/>
    </row>
    <row r="1226" spans="42:49">
      <c r="AP1226" s="36"/>
      <c r="AQ1226" s="36"/>
      <c r="AR1226" s="36"/>
      <c r="AS1226" s="36"/>
      <c r="AT1226" s="36"/>
      <c r="AU1226" s="36"/>
      <c r="AV1226" s="36"/>
      <c r="AW1226" s="36"/>
    </row>
    <row r="1227" spans="42:49">
      <c r="AP1227" s="36"/>
      <c r="AQ1227" s="36"/>
      <c r="AR1227" s="36"/>
      <c r="AS1227" s="36"/>
      <c r="AT1227" s="36"/>
      <c r="AU1227" s="36"/>
      <c r="AV1227" s="36"/>
      <c r="AW1227" s="36"/>
    </row>
    <row r="1228" spans="42:49">
      <c r="AP1228" s="36"/>
      <c r="AQ1228" s="36"/>
      <c r="AR1228" s="36"/>
      <c r="AS1228" s="36"/>
      <c r="AT1228" s="36"/>
      <c r="AU1228" s="36"/>
      <c r="AV1228" s="36"/>
      <c r="AW1228" s="36"/>
    </row>
    <row r="1229" spans="42:49">
      <c r="AP1229" s="36"/>
      <c r="AQ1229" s="36"/>
      <c r="AR1229" s="36"/>
      <c r="AS1229" s="36"/>
      <c r="AT1229" s="36"/>
      <c r="AU1229" s="36"/>
      <c r="AV1229" s="36"/>
      <c r="AW1229" s="36"/>
    </row>
    <row r="1230" spans="42:49">
      <c r="AP1230" s="36"/>
      <c r="AQ1230" s="36"/>
      <c r="AR1230" s="36"/>
      <c r="AS1230" s="36"/>
      <c r="AT1230" s="36"/>
      <c r="AU1230" s="36"/>
      <c r="AV1230" s="36"/>
      <c r="AW1230" s="36"/>
    </row>
    <row r="1231" spans="42:49">
      <c r="AP1231" s="36"/>
      <c r="AQ1231" s="36"/>
      <c r="AR1231" s="36"/>
      <c r="AS1231" s="36"/>
      <c r="AT1231" s="36"/>
      <c r="AU1231" s="36"/>
      <c r="AV1231" s="36"/>
      <c r="AW1231" s="36"/>
    </row>
    <row r="1232" spans="42:49">
      <c r="AP1232" s="36"/>
      <c r="AQ1232" s="36"/>
      <c r="AR1232" s="36"/>
      <c r="AS1232" s="36"/>
      <c r="AT1232" s="36"/>
      <c r="AU1232" s="36"/>
      <c r="AV1232" s="36"/>
      <c r="AW1232" s="36"/>
    </row>
    <row r="1233" spans="42:49">
      <c r="AP1233" s="36"/>
      <c r="AQ1233" s="36"/>
      <c r="AR1233" s="36"/>
      <c r="AS1233" s="36"/>
      <c r="AT1233" s="36"/>
      <c r="AU1233" s="36"/>
      <c r="AV1233" s="36"/>
      <c r="AW1233" s="36"/>
    </row>
    <row r="1234" spans="42:49">
      <c r="AP1234" s="36"/>
      <c r="AQ1234" s="36"/>
      <c r="AR1234" s="36"/>
      <c r="AS1234" s="36"/>
      <c r="AT1234" s="36"/>
      <c r="AU1234" s="36"/>
      <c r="AV1234" s="36"/>
      <c r="AW1234" s="36"/>
    </row>
    <row r="1235" spans="42:49">
      <c r="AP1235" s="36"/>
      <c r="AQ1235" s="36"/>
      <c r="AR1235" s="36"/>
      <c r="AS1235" s="36"/>
      <c r="AT1235" s="36"/>
      <c r="AU1235" s="36"/>
      <c r="AV1235" s="36"/>
      <c r="AW1235" s="36"/>
    </row>
    <row r="1236" spans="42:49">
      <c r="AP1236" s="36"/>
      <c r="AQ1236" s="36"/>
      <c r="AR1236" s="36"/>
      <c r="AS1236" s="36"/>
      <c r="AT1236" s="36"/>
      <c r="AU1236" s="36"/>
      <c r="AV1236" s="36"/>
      <c r="AW1236" s="36"/>
    </row>
    <row r="1237" spans="42:49">
      <c r="AP1237" s="36"/>
      <c r="AQ1237" s="36"/>
      <c r="AR1237" s="36"/>
      <c r="AS1237" s="36"/>
      <c r="AT1237" s="36"/>
      <c r="AU1237" s="36"/>
      <c r="AV1237" s="36"/>
      <c r="AW1237" s="36"/>
    </row>
    <row r="1238" spans="42:49">
      <c r="AP1238" s="36"/>
      <c r="AQ1238" s="36"/>
      <c r="AR1238" s="36"/>
      <c r="AS1238" s="36"/>
      <c r="AT1238" s="36"/>
      <c r="AU1238" s="36"/>
      <c r="AV1238" s="36"/>
      <c r="AW1238" s="36"/>
    </row>
    <row r="1239" spans="42:49">
      <c r="AP1239" s="36"/>
      <c r="AQ1239" s="36"/>
      <c r="AR1239" s="36"/>
      <c r="AS1239" s="36"/>
      <c r="AT1239" s="36"/>
      <c r="AU1239" s="36"/>
      <c r="AV1239" s="36"/>
      <c r="AW1239" s="36"/>
    </row>
    <row r="1240" spans="42:49">
      <c r="AP1240" s="36"/>
      <c r="AQ1240" s="36"/>
      <c r="AR1240" s="36"/>
      <c r="AS1240" s="36"/>
      <c r="AT1240" s="36"/>
      <c r="AU1240" s="36"/>
      <c r="AV1240" s="36"/>
      <c r="AW1240" s="36"/>
    </row>
    <row r="1241" spans="42:49">
      <c r="AP1241" s="36"/>
      <c r="AQ1241" s="36"/>
      <c r="AR1241" s="36"/>
      <c r="AS1241" s="36"/>
      <c r="AT1241" s="36"/>
      <c r="AU1241" s="36"/>
      <c r="AV1241" s="36"/>
      <c r="AW1241" s="36"/>
    </row>
    <row r="1242" spans="42:49">
      <c r="AP1242" s="36"/>
      <c r="AQ1242" s="36"/>
      <c r="AR1242" s="36"/>
      <c r="AS1242" s="36"/>
      <c r="AT1242" s="36"/>
      <c r="AU1242" s="36"/>
      <c r="AV1242" s="36"/>
      <c r="AW1242" s="36"/>
    </row>
    <row r="1243" spans="42:49">
      <c r="AP1243" s="36"/>
      <c r="AQ1243" s="36"/>
      <c r="AR1243" s="36"/>
      <c r="AS1243" s="36"/>
      <c r="AT1243" s="36"/>
      <c r="AU1243" s="36"/>
      <c r="AV1243" s="36"/>
      <c r="AW1243" s="36"/>
    </row>
    <row r="1244" spans="42:49">
      <c r="AP1244" s="36"/>
      <c r="AQ1244" s="36"/>
      <c r="AR1244" s="36"/>
      <c r="AS1244" s="36"/>
      <c r="AT1244" s="36"/>
      <c r="AU1244" s="36"/>
      <c r="AV1244" s="36"/>
      <c r="AW1244" s="36"/>
    </row>
    <row r="1245" spans="42:49">
      <c r="AP1245" s="36"/>
      <c r="AQ1245" s="36"/>
      <c r="AR1245" s="36"/>
      <c r="AS1245" s="36"/>
      <c r="AT1245" s="36"/>
      <c r="AU1245" s="36"/>
      <c r="AV1245" s="36"/>
      <c r="AW1245" s="36"/>
    </row>
    <row r="1246" spans="42:49">
      <c r="AP1246" s="36"/>
      <c r="AQ1246" s="36"/>
      <c r="AR1246" s="36"/>
      <c r="AS1246" s="36"/>
      <c r="AT1246" s="36"/>
      <c r="AU1246" s="36"/>
      <c r="AV1246" s="36"/>
      <c r="AW1246" s="36"/>
    </row>
    <row r="1247" spans="42:49">
      <c r="AP1247" s="36"/>
      <c r="AQ1247" s="36"/>
      <c r="AR1247" s="36"/>
      <c r="AS1247" s="36"/>
      <c r="AT1247" s="36"/>
      <c r="AU1247" s="36"/>
      <c r="AV1247" s="36"/>
      <c r="AW1247" s="36"/>
    </row>
    <row r="1248" spans="42:49">
      <c r="AP1248" s="36"/>
      <c r="AQ1248" s="36"/>
      <c r="AR1248" s="36"/>
      <c r="AS1248" s="36"/>
      <c r="AT1248" s="36"/>
      <c r="AU1248" s="36"/>
      <c r="AV1248" s="36"/>
      <c r="AW1248" s="36"/>
    </row>
    <row r="1249" spans="42:49">
      <c r="AP1249" s="36"/>
      <c r="AQ1249" s="36"/>
      <c r="AR1249" s="36"/>
      <c r="AS1249" s="36"/>
      <c r="AT1249" s="36"/>
      <c r="AU1249" s="36"/>
      <c r="AV1249" s="36"/>
      <c r="AW1249" s="36"/>
    </row>
    <row r="1250" spans="42:49">
      <c r="AP1250" s="36"/>
      <c r="AQ1250" s="36"/>
      <c r="AR1250" s="36"/>
      <c r="AS1250" s="36"/>
      <c r="AT1250" s="36"/>
      <c r="AU1250" s="36"/>
      <c r="AV1250" s="36"/>
      <c r="AW1250" s="36"/>
    </row>
    <row r="1251" spans="42:49">
      <c r="AP1251" s="36"/>
      <c r="AQ1251" s="36"/>
      <c r="AR1251" s="36"/>
      <c r="AS1251" s="36"/>
      <c r="AT1251" s="36"/>
      <c r="AU1251" s="36"/>
      <c r="AV1251" s="36"/>
      <c r="AW1251" s="36"/>
    </row>
    <row r="1252" spans="42:49">
      <c r="AP1252" s="36"/>
      <c r="AQ1252" s="36"/>
      <c r="AR1252" s="36"/>
      <c r="AS1252" s="36"/>
      <c r="AT1252" s="36"/>
      <c r="AU1252" s="36"/>
      <c r="AV1252" s="36"/>
      <c r="AW1252" s="36"/>
    </row>
    <row r="1253" spans="42:49">
      <c r="AP1253" s="36"/>
      <c r="AQ1253" s="36"/>
      <c r="AR1253" s="36"/>
      <c r="AS1253" s="36"/>
      <c r="AT1253" s="36"/>
      <c r="AU1253" s="36"/>
      <c r="AV1253" s="36"/>
      <c r="AW1253" s="36"/>
    </row>
    <row r="1254" spans="42:49">
      <c r="AP1254" s="36"/>
      <c r="AQ1254" s="36"/>
      <c r="AR1254" s="36"/>
      <c r="AS1254" s="36"/>
      <c r="AT1254" s="36"/>
      <c r="AU1254" s="36"/>
      <c r="AV1254" s="36"/>
      <c r="AW1254" s="36"/>
    </row>
    <row r="1255" spans="42:49">
      <c r="AP1255" s="36"/>
      <c r="AQ1255" s="36"/>
      <c r="AR1255" s="36"/>
      <c r="AS1255" s="36"/>
      <c r="AT1255" s="36"/>
      <c r="AU1255" s="36"/>
      <c r="AV1255" s="36"/>
      <c r="AW1255" s="36"/>
    </row>
    <row r="1256" spans="42:49">
      <c r="AP1256" s="36"/>
      <c r="AQ1256" s="36"/>
      <c r="AR1256" s="36"/>
      <c r="AS1256" s="36"/>
      <c r="AT1256" s="36"/>
      <c r="AU1256" s="36"/>
      <c r="AV1256" s="36"/>
      <c r="AW1256" s="36"/>
    </row>
    <row r="1257" spans="42:49">
      <c r="AP1257" s="36"/>
      <c r="AQ1257" s="36"/>
      <c r="AR1257" s="36"/>
      <c r="AS1257" s="36"/>
      <c r="AT1257" s="36"/>
      <c r="AU1257" s="36"/>
      <c r="AV1257" s="36"/>
      <c r="AW1257" s="36"/>
    </row>
    <row r="1258" spans="42:49">
      <c r="AP1258" s="36"/>
      <c r="AQ1258" s="36"/>
      <c r="AR1258" s="36"/>
      <c r="AS1258" s="36"/>
      <c r="AT1258" s="36"/>
      <c r="AU1258" s="36"/>
      <c r="AV1258" s="36"/>
      <c r="AW1258" s="36"/>
    </row>
    <row r="1259" spans="42:49">
      <c r="AP1259" s="36"/>
      <c r="AQ1259" s="36"/>
      <c r="AR1259" s="36"/>
      <c r="AS1259" s="36"/>
      <c r="AT1259" s="36"/>
      <c r="AU1259" s="36"/>
      <c r="AV1259" s="36"/>
      <c r="AW1259" s="36"/>
    </row>
    <row r="1260" spans="42:49">
      <c r="AP1260" s="36"/>
      <c r="AQ1260" s="36"/>
      <c r="AR1260" s="36"/>
      <c r="AS1260" s="36"/>
      <c r="AT1260" s="36"/>
      <c r="AU1260" s="36"/>
      <c r="AV1260" s="36"/>
      <c r="AW1260" s="36"/>
    </row>
    <row r="1261" spans="42:49">
      <c r="AP1261" s="36"/>
      <c r="AQ1261" s="36"/>
      <c r="AR1261" s="36"/>
      <c r="AS1261" s="36"/>
      <c r="AT1261" s="36"/>
      <c r="AU1261" s="36"/>
      <c r="AV1261" s="36"/>
      <c r="AW1261" s="36"/>
    </row>
    <row r="1262" spans="42:49">
      <c r="AP1262" s="36"/>
      <c r="AQ1262" s="36"/>
      <c r="AR1262" s="36"/>
      <c r="AS1262" s="36"/>
      <c r="AT1262" s="36"/>
      <c r="AU1262" s="36"/>
      <c r="AV1262" s="36"/>
      <c r="AW1262" s="36"/>
    </row>
    <row r="1263" spans="42:49">
      <c r="AP1263" s="36"/>
      <c r="AQ1263" s="36"/>
      <c r="AR1263" s="36"/>
      <c r="AS1263" s="36"/>
      <c r="AT1263" s="36"/>
      <c r="AU1263" s="36"/>
      <c r="AV1263" s="36"/>
      <c r="AW1263" s="36"/>
    </row>
    <row r="1264" spans="42:49">
      <c r="AP1264" s="36"/>
      <c r="AQ1264" s="36"/>
      <c r="AR1264" s="36"/>
      <c r="AS1264" s="36"/>
      <c r="AT1264" s="36"/>
      <c r="AU1264" s="36"/>
      <c r="AV1264" s="36"/>
      <c r="AW1264" s="36"/>
    </row>
    <row r="1265" spans="42:49">
      <c r="AP1265" s="36"/>
      <c r="AQ1265" s="36"/>
      <c r="AR1265" s="36"/>
      <c r="AS1265" s="36"/>
      <c r="AT1265" s="36"/>
      <c r="AU1265" s="36"/>
      <c r="AV1265" s="36"/>
      <c r="AW1265" s="36"/>
    </row>
    <row r="1266" spans="42:49">
      <c r="AP1266" s="36"/>
      <c r="AQ1266" s="36"/>
      <c r="AR1266" s="36"/>
      <c r="AS1266" s="36"/>
      <c r="AT1266" s="36"/>
      <c r="AU1266" s="36"/>
      <c r="AV1266" s="36"/>
      <c r="AW1266" s="36"/>
    </row>
    <row r="1267" spans="42:49">
      <c r="AP1267" s="36"/>
      <c r="AQ1267" s="36"/>
      <c r="AR1267" s="36"/>
      <c r="AS1267" s="36"/>
      <c r="AT1267" s="36"/>
      <c r="AU1267" s="36"/>
      <c r="AV1267" s="36"/>
      <c r="AW1267" s="36"/>
    </row>
    <row r="1268" spans="42:49">
      <c r="AP1268" s="36"/>
      <c r="AQ1268" s="36"/>
      <c r="AR1268" s="36"/>
      <c r="AS1268" s="36"/>
      <c r="AT1268" s="36"/>
      <c r="AU1268" s="36"/>
      <c r="AV1268" s="36"/>
      <c r="AW1268" s="36"/>
    </row>
    <row r="1269" spans="42:49">
      <c r="AP1269" s="36"/>
      <c r="AQ1269" s="36"/>
      <c r="AR1269" s="36"/>
      <c r="AS1269" s="36"/>
      <c r="AT1269" s="36"/>
      <c r="AU1269" s="36"/>
      <c r="AV1269" s="36"/>
      <c r="AW1269" s="36"/>
    </row>
    <row r="1270" spans="42:49">
      <c r="AP1270" s="36"/>
      <c r="AQ1270" s="36"/>
      <c r="AR1270" s="36"/>
      <c r="AS1270" s="36"/>
      <c r="AT1270" s="36"/>
      <c r="AU1270" s="36"/>
      <c r="AV1270" s="36"/>
      <c r="AW1270" s="36"/>
    </row>
    <row r="1271" spans="42:49">
      <c r="AP1271" s="36"/>
      <c r="AQ1271" s="36"/>
      <c r="AR1271" s="36"/>
      <c r="AS1271" s="36"/>
      <c r="AT1271" s="36"/>
      <c r="AU1271" s="36"/>
      <c r="AV1271" s="36"/>
      <c r="AW1271" s="36"/>
    </row>
    <row r="1272" spans="42:49">
      <c r="AP1272" s="36"/>
      <c r="AQ1272" s="36"/>
      <c r="AR1272" s="36"/>
      <c r="AS1272" s="36"/>
      <c r="AT1272" s="36"/>
      <c r="AU1272" s="36"/>
      <c r="AV1272" s="36"/>
      <c r="AW1272" s="36"/>
    </row>
    <row r="1273" spans="42:49">
      <c r="AP1273" s="36"/>
      <c r="AQ1273" s="36"/>
      <c r="AR1273" s="36"/>
      <c r="AS1273" s="36"/>
      <c r="AT1273" s="36"/>
      <c r="AU1273" s="36"/>
      <c r="AV1273" s="36"/>
      <c r="AW1273" s="36"/>
    </row>
    <row r="1274" spans="42:49">
      <c r="AP1274" s="36"/>
      <c r="AQ1274" s="36"/>
      <c r="AR1274" s="36"/>
      <c r="AS1274" s="36"/>
      <c r="AT1274" s="36"/>
      <c r="AU1274" s="36"/>
      <c r="AV1274" s="36"/>
      <c r="AW1274" s="36"/>
    </row>
    <row r="1275" spans="42:49">
      <c r="AP1275" s="36"/>
      <c r="AQ1275" s="36"/>
      <c r="AR1275" s="36"/>
      <c r="AS1275" s="36"/>
      <c r="AT1275" s="36"/>
      <c r="AU1275" s="36"/>
      <c r="AV1275" s="36"/>
      <c r="AW1275" s="36"/>
    </row>
    <row r="1276" spans="42:49">
      <c r="AP1276" s="36"/>
      <c r="AQ1276" s="36"/>
      <c r="AR1276" s="36"/>
      <c r="AS1276" s="36"/>
      <c r="AT1276" s="36"/>
      <c r="AU1276" s="36"/>
      <c r="AV1276" s="36"/>
      <c r="AW1276" s="36"/>
    </row>
    <row r="1277" spans="42:49">
      <c r="AP1277" s="36"/>
      <c r="AQ1277" s="36"/>
      <c r="AR1277" s="36"/>
      <c r="AS1277" s="36"/>
      <c r="AT1277" s="36"/>
      <c r="AU1277" s="36"/>
      <c r="AV1277" s="36"/>
      <c r="AW1277" s="36"/>
    </row>
    <row r="1278" spans="42:49">
      <c r="AP1278" s="36"/>
      <c r="AQ1278" s="36"/>
      <c r="AR1278" s="36"/>
      <c r="AS1278" s="36"/>
      <c r="AT1278" s="36"/>
      <c r="AU1278" s="36"/>
      <c r="AV1278" s="36"/>
      <c r="AW1278" s="36"/>
    </row>
    <row r="1279" spans="42:49">
      <c r="AP1279" s="36"/>
      <c r="AQ1279" s="36"/>
      <c r="AR1279" s="36"/>
      <c r="AS1279" s="36"/>
      <c r="AT1279" s="36"/>
      <c r="AU1279" s="36"/>
      <c r="AV1279" s="36"/>
      <c r="AW1279" s="36"/>
    </row>
    <row r="1280" spans="42:49">
      <c r="AP1280" s="36"/>
      <c r="AQ1280" s="36"/>
      <c r="AR1280" s="36"/>
      <c r="AS1280" s="36"/>
      <c r="AT1280" s="36"/>
      <c r="AU1280" s="36"/>
      <c r="AV1280" s="36"/>
      <c r="AW1280" s="36"/>
    </row>
    <row r="1281" spans="42:49">
      <c r="AP1281" s="36"/>
      <c r="AQ1281" s="36"/>
      <c r="AR1281" s="36"/>
      <c r="AS1281" s="36"/>
      <c r="AT1281" s="36"/>
      <c r="AU1281" s="36"/>
      <c r="AV1281" s="36"/>
      <c r="AW1281" s="36"/>
    </row>
    <row r="1282" spans="42:49">
      <c r="AP1282" s="36"/>
      <c r="AQ1282" s="36"/>
      <c r="AR1282" s="36"/>
      <c r="AS1282" s="36"/>
      <c r="AT1282" s="36"/>
      <c r="AU1282" s="36"/>
      <c r="AV1282" s="36"/>
      <c r="AW1282" s="36"/>
    </row>
    <row r="1283" spans="42:49">
      <c r="AP1283" s="36"/>
      <c r="AQ1283" s="36"/>
      <c r="AR1283" s="36"/>
      <c r="AS1283" s="36"/>
      <c r="AT1283" s="36"/>
      <c r="AU1283" s="36"/>
      <c r="AV1283" s="36"/>
      <c r="AW1283" s="36"/>
    </row>
    <row r="1284" spans="42:49">
      <c r="AP1284" s="36"/>
      <c r="AQ1284" s="36"/>
      <c r="AR1284" s="36"/>
      <c r="AS1284" s="36"/>
      <c r="AT1284" s="36"/>
      <c r="AU1284" s="36"/>
      <c r="AV1284" s="36"/>
      <c r="AW1284" s="36"/>
    </row>
    <row r="1285" spans="42:49">
      <c r="AP1285" s="36"/>
      <c r="AQ1285" s="36"/>
      <c r="AR1285" s="36"/>
      <c r="AS1285" s="36"/>
      <c r="AT1285" s="36"/>
      <c r="AU1285" s="36"/>
      <c r="AV1285" s="36"/>
      <c r="AW1285" s="36"/>
    </row>
    <row r="1286" spans="42:49">
      <c r="AP1286" s="36"/>
      <c r="AQ1286" s="36"/>
      <c r="AR1286" s="36"/>
      <c r="AS1286" s="36"/>
      <c r="AT1286" s="36"/>
      <c r="AU1286" s="36"/>
      <c r="AV1286" s="36"/>
      <c r="AW1286" s="36"/>
    </row>
    <row r="1287" spans="42:49">
      <c r="AP1287" s="36"/>
      <c r="AQ1287" s="36"/>
      <c r="AR1287" s="36"/>
      <c r="AS1287" s="36"/>
      <c r="AT1287" s="36"/>
      <c r="AU1287" s="36"/>
      <c r="AV1287" s="36"/>
      <c r="AW1287" s="36"/>
    </row>
    <row r="1288" spans="42:49">
      <c r="AP1288" s="36"/>
      <c r="AQ1288" s="36"/>
      <c r="AR1288" s="36"/>
      <c r="AS1288" s="36"/>
      <c r="AT1288" s="36"/>
      <c r="AU1288" s="36"/>
      <c r="AV1288" s="36"/>
      <c r="AW1288" s="36"/>
    </row>
    <row r="1289" spans="42:49">
      <c r="AP1289" s="36"/>
      <c r="AQ1289" s="36"/>
      <c r="AR1289" s="36"/>
      <c r="AS1289" s="36"/>
      <c r="AT1289" s="36"/>
      <c r="AU1289" s="36"/>
      <c r="AV1289" s="36"/>
      <c r="AW1289" s="36"/>
    </row>
    <row r="1290" spans="42:49">
      <c r="AP1290" s="36"/>
      <c r="AQ1290" s="36"/>
      <c r="AR1290" s="36"/>
      <c r="AS1290" s="36"/>
      <c r="AT1290" s="36"/>
      <c r="AU1290" s="36"/>
      <c r="AV1290" s="36"/>
      <c r="AW1290" s="36"/>
    </row>
    <row r="1291" spans="42:49">
      <c r="AP1291" s="36"/>
      <c r="AQ1291" s="36"/>
      <c r="AR1291" s="36"/>
      <c r="AS1291" s="36"/>
      <c r="AT1291" s="36"/>
      <c r="AU1291" s="36"/>
      <c r="AV1291" s="36"/>
      <c r="AW1291" s="36"/>
    </row>
    <row r="1292" spans="42:49">
      <c r="AP1292" s="36"/>
      <c r="AQ1292" s="36"/>
      <c r="AR1292" s="36"/>
      <c r="AS1292" s="36"/>
      <c r="AT1292" s="36"/>
      <c r="AU1292" s="36"/>
      <c r="AV1292" s="36"/>
      <c r="AW1292" s="36"/>
    </row>
    <row r="1293" spans="42:49">
      <c r="AP1293" s="36"/>
      <c r="AQ1293" s="36"/>
      <c r="AR1293" s="36"/>
      <c r="AS1293" s="36"/>
      <c r="AT1293" s="36"/>
      <c r="AU1293" s="36"/>
      <c r="AV1293" s="36"/>
      <c r="AW1293" s="36"/>
    </row>
    <row r="1294" spans="42:49">
      <c r="AP1294" s="36"/>
      <c r="AQ1294" s="36"/>
      <c r="AR1294" s="36"/>
      <c r="AS1294" s="36"/>
      <c r="AT1294" s="36"/>
      <c r="AU1294" s="36"/>
      <c r="AV1294" s="36"/>
      <c r="AW1294" s="36"/>
    </row>
    <row r="1295" spans="42:49">
      <c r="AP1295" s="36"/>
      <c r="AQ1295" s="36"/>
      <c r="AR1295" s="36"/>
      <c r="AS1295" s="36"/>
      <c r="AT1295" s="36"/>
      <c r="AU1295" s="36"/>
      <c r="AV1295" s="36"/>
      <c r="AW1295" s="36"/>
    </row>
    <row r="1296" spans="42:49">
      <c r="AP1296" s="36"/>
      <c r="AQ1296" s="36"/>
      <c r="AR1296" s="36"/>
      <c r="AS1296" s="36"/>
      <c r="AT1296" s="36"/>
      <c r="AU1296" s="36"/>
      <c r="AV1296" s="36"/>
      <c r="AW1296" s="36"/>
    </row>
    <row r="1297" spans="42:49">
      <c r="AP1297" s="36"/>
      <c r="AQ1297" s="36"/>
      <c r="AR1297" s="36"/>
      <c r="AS1297" s="36"/>
      <c r="AT1297" s="36"/>
      <c r="AU1297" s="36"/>
      <c r="AV1297" s="36"/>
      <c r="AW1297" s="36"/>
    </row>
    <row r="1298" spans="42:49">
      <c r="AP1298" s="36"/>
      <c r="AQ1298" s="36"/>
      <c r="AR1298" s="36"/>
      <c r="AS1298" s="36"/>
      <c r="AT1298" s="36"/>
      <c r="AU1298" s="36"/>
      <c r="AV1298" s="36"/>
      <c r="AW1298" s="36"/>
    </row>
    <row r="1299" spans="42:49">
      <c r="AP1299" s="36"/>
      <c r="AQ1299" s="36"/>
      <c r="AR1299" s="36"/>
      <c r="AS1299" s="36"/>
      <c r="AT1299" s="36"/>
      <c r="AU1299" s="36"/>
      <c r="AV1299" s="36"/>
      <c r="AW1299" s="36"/>
    </row>
    <row r="1300" spans="42:49">
      <c r="AP1300" s="36"/>
      <c r="AQ1300" s="36"/>
      <c r="AR1300" s="36"/>
      <c r="AS1300" s="36"/>
      <c r="AT1300" s="36"/>
      <c r="AU1300" s="36"/>
      <c r="AV1300" s="36"/>
      <c r="AW1300" s="36"/>
    </row>
    <row r="1301" spans="42:49">
      <c r="AP1301" s="36"/>
      <c r="AQ1301" s="36"/>
      <c r="AR1301" s="36"/>
      <c r="AS1301" s="36"/>
      <c r="AT1301" s="36"/>
      <c r="AU1301" s="36"/>
      <c r="AV1301" s="36"/>
      <c r="AW1301" s="36"/>
    </row>
    <row r="1302" spans="42:49">
      <c r="AP1302" s="36"/>
      <c r="AQ1302" s="36"/>
      <c r="AR1302" s="36"/>
      <c r="AS1302" s="36"/>
      <c r="AT1302" s="36"/>
      <c r="AU1302" s="36"/>
      <c r="AV1302" s="36"/>
      <c r="AW1302" s="36"/>
    </row>
    <row r="1303" spans="42:49">
      <c r="AP1303" s="36"/>
      <c r="AQ1303" s="36"/>
      <c r="AR1303" s="36"/>
      <c r="AS1303" s="36"/>
      <c r="AT1303" s="36"/>
      <c r="AU1303" s="36"/>
      <c r="AV1303" s="36"/>
      <c r="AW1303" s="36"/>
    </row>
    <row r="1304" spans="42:49">
      <c r="AP1304" s="36"/>
      <c r="AQ1304" s="36"/>
      <c r="AR1304" s="36"/>
      <c r="AS1304" s="36"/>
      <c r="AT1304" s="36"/>
      <c r="AU1304" s="36"/>
      <c r="AV1304" s="36"/>
      <c r="AW1304" s="36"/>
    </row>
    <row r="1305" spans="42:49">
      <c r="AP1305" s="36"/>
      <c r="AQ1305" s="36"/>
      <c r="AR1305" s="36"/>
      <c r="AS1305" s="36"/>
      <c r="AT1305" s="36"/>
      <c r="AU1305" s="36"/>
      <c r="AV1305" s="36"/>
      <c r="AW1305" s="36"/>
    </row>
    <row r="1306" spans="42:49">
      <c r="AP1306" s="36"/>
      <c r="AQ1306" s="36"/>
      <c r="AR1306" s="36"/>
      <c r="AS1306" s="36"/>
      <c r="AT1306" s="36"/>
      <c r="AU1306" s="36"/>
      <c r="AV1306" s="36"/>
      <c r="AW1306" s="36"/>
    </row>
    <row r="1307" spans="42:49">
      <c r="AP1307" s="36"/>
      <c r="AQ1307" s="36"/>
      <c r="AR1307" s="36"/>
      <c r="AS1307" s="36"/>
      <c r="AT1307" s="36"/>
      <c r="AU1307" s="36"/>
      <c r="AV1307" s="36"/>
      <c r="AW1307" s="36"/>
    </row>
    <row r="1308" spans="42:49">
      <c r="AP1308" s="36"/>
      <c r="AQ1308" s="36"/>
      <c r="AR1308" s="36"/>
      <c r="AS1308" s="36"/>
      <c r="AT1308" s="36"/>
      <c r="AU1308" s="36"/>
      <c r="AV1308" s="36"/>
      <c r="AW1308" s="36"/>
    </row>
    <row r="1309" spans="42:49">
      <c r="AP1309" s="36"/>
      <c r="AQ1309" s="36"/>
      <c r="AR1309" s="36"/>
      <c r="AS1309" s="36"/>
      <c r="AT1309" s="36"/>
      <c r="AU1309" s="36"/>
      <c r="AV1309" s="36"/>
      <c r="AW1309" s="36"/>
    </row>
    <row r="1310" spans="42:49">
      <c r="AP1310" s="36"/>
      <c r="AQ1310" s="36"/>
      <c r="AR1310" s="36"/>
      <c r="AS1310" s="36"/>
      <c r="AT1310" s="36"/>
      <c r="AU1310" s="36"/>
      <c r="AV1310" s="36"/>
      <c r="AW1310" s="36"/>
    </row>
    <row r="1311" spans="42:49">
      <c r="AP1311" s="36"/>
      <c r="AQ1311" s="36"/>
      <c r="AR1311" s="36"/>
      <c r="AS1311" s="36"/>
      <c r="AT1311" s="36"/>
      <c r="AU1311" s="36"/>
      <c r="AV1311" s="36"/>
      <c r="AW1311" s="36"/>
    </row>
    <row r="1312" spans="42:49">
      <c r="AP1312" s="36"/>
      <c r="AQ1312" s="36"/>
      <c r="AR1312" s="36"/>
      <c r="AS1312" s="36"/>
      <c r="AT1312" s="36"/>
      <c r="AU1312" s="36"/>
      <c r="AV1312" s="36"/>
      <c r="AW1312" s="36"/>
    </row>
    <row r="1313" spans="42:49">
      <c r="AP1313" s="36"/>
      <c r="AQ1313" s="36"/>
      <c r="AR1313" s="36"/>
      <c r="AS1313" s="36"/>
      <c r="AT1313" s="36"/>
      <c r="AU1313" s="36"/>
      <c r="AV1313" s="36"/>
      <c r="AW1313" s="36"/>
    </row>
    <row r="1314" spans="42:49">
      <c r="AP1314" s="36"/>
      <c r="AQ1314" s="36"/>
      <c r="AR1314" s="36"/>
      <c r="AS1314" s="36"/>
      <c r="AT1314" s="36"/>
      <c r="AU1314" s="36"/>
      <c r="AV1314" s="36"/>
      <c r="AW1314" s="36"/>
    </row>
    <row r="1315" spans="42:49">
      <c r="AP1315" s="36"/>
      <c r="AQ1315" s="36"/>
      <c r="AR1315" s="36"/>
      <c r="AS1315" s="36"/>
      <c r="AT1315" s="36"/>
      <c r="AU1315" s="36"/>
      <c r="AV1315" s="36"/>
      <c r="AW1315" s="36"/>
    </row>
    <row r="1316" spans="42:49">
      <c r="AP1316" s="36"/>
      <c r="AQ1316" s="36"/>
      <c r="AR1316" s="36"/>
      <c r="AS1316" s="36"/>
      <c r="AT1316" s="36"/>
      <c r="AU1316" s="36"/>
      <c r="AV1316" s="36"/>
      <c r="AW1316" s="36"/>
    </row>
    <row r="1317" spans="42:49">
      <c r="AP1317" s="36"/>
      <c r="AQ1317" s="36"/>
      <c r="AR1317" s="36"/>
      <c r="AS1317" s="36"/>
      <c r="AT1317" s="36"/>
      <c r="AU1317" s="36"/>
      <c r="AV1317" s="36"/>
      <c r="AW1317" s="36"/>
    </row>
    <row r="1318" spans="42:49">
      <c r="AP1318" s="36"/>
      <c r="AQ1318" s="36"/>
      <c r="AR1318" s="36"/>
      <c r="AS1318" s="36"/>
      <c r="AT1318" s="36"/>
      <c r="AU1318" s="36"/>
      <c r="AV1318" s="36"/>
      <c r="AW1318" s="36"/>
    </row>
    <row r="1319" spans="42:49">
      <c r="AP1319" s="36"/>
      <c r="AQ1319" s="36"/>
      <c r="AR1319" s="36"/>
      <c r="AS1319" s="36"/>
      <c r="AT1319" s="36"/>
      <c r="AU1319" s="36"/>
      <c r="AV1319" s="36"/>
      <c r="AW1319" s="36"/>
    </row>
    <row r="1320" spans="42:49">
      <c r="AP1320" s="36"/>
      <c r="AQ1320" s="36"/>
      <c r="AR1320" s="36"/>
      <c r="AS1320" s="36"/>
      <c r="AT1320" s="36"/>
      <c r="AU1320" s="36"/>
      <c r="AV1320" s="36"/>
      <c r="AW1320" s="36"/>
    </row>
    <row r="1321" spans="42:49">
      <c r="AP1321" s="36"/>
      <c r="AQ1321" s="36"/>
      <c r="AR1321" s="36"/>
      <c r="AS1321" s="36"/>
      <c r="AT1321" s="36"/>
      <c r="AU1321" s="36"/>
      <c r="AV1321" s="36"/>
      <c r="AW1321" s="36"/>
    </row>
    <row r="1322" spans="42:49">
      <c r="AP1322" s="36"/>
      <c r="AQ1322" s="36"/>
      <c r="AR1322" s="36"/>
      <c r="AS1322" s="36"/>
      <c r="AT1322" s="36"/>
      <c r="AU1322" s="36"/>
      <c r="AV1322" s="36"/>
      <c r="AW1322" s="36"/>
    </row>
    <row r="1323" spans="42:49">
      <c r="AP1323" s="36"/>
      <c r="AQ1323" s="36"/>
      <c r="AR1323" s="36"/>
      <c r="AS1323" s="36"/>
      <c r="AT1323" s="36"/>
      <c r="AU1323" s="36"/>
      <c r="AV1323" s="36"/>
      <c r="AW1323" s="36"/>
    </row>
    <row r="1324" spans="42:49">
      <c r="AP1324" s="36"/>
      <c r="AQ1324" s="36"/>
      <c r="AR1324" s="36"/>
      <c r="AS1324" s="36"/>
      <c r="AT1324" s="36"/>
      <c r="AU1324" s="36"/>
      <c r="AV1324" s="36"/>
      <c r="AW1324" s="36"/>
    </row>
    <row r="1325" spans="42:49">
      <c r="AP1325" s="36"/>
      <c r="AQ1325" s="36"/>
      <c r="AR1325" s="36"/>
      <c r="AS1325" s="36"/>
      <c r="AT1325" s="36"/>
      <c r="AU1325" s="36"/>
      <c r="AV1325" s="36"/>
      <c r="AW1325" s="36"/>
    </row>
    <row r="1326" spans="42:49">
      <c r="AP1326" s="36"/>
      <c r="AQ1326" s="36"/>
      <c r="AR1326" s="36"/>
      <c r="AS1326" s="36"/>
      <c r="AT1326" s="36"/>
      <c r="AU1326" s="36"/>
      <c r="AV1326" s="36"/>
      <c r="AW1326" s="36"/>
    </row>
    <row r="1327" spans="42:49">
      <c r="AP1327" s="36"/>
      <c r="AQ1327" s="36"/>
      <c r="AR1327" s="36"/>
      <c r="AS1327" s="36"/>
      <c r="AT1327" s="36"/>
      <c r="AU1327" s="36"/>
      <c r="AV1327" s="36"/>
      <c r="AW1327" s="36"/>
    </row>
    <row r="1328" spans="42:49">
      <c r="AP1328" s="36"/>
      <c r="AQ1328" s="36"/>
      <c r="AR1328" s="36"/>
      <c r="AS1328" s="36"/>
      <c r="AT1328" s="36"/>
      <c r="AU1328" s="36"/>
      <c r="AV1328" s="36"/>
      <c r="AW1328" s="36"/>
    </row>
    <row r="1329" spans="42:49">
      <c r="AP1329" s="36"/>
      <c r="AQ1329" s="36"/>
      <c r="AR1329" s="36"/>
      <c r="AS1329" s="36"/>
      <c r="AT1329" s="36"/>
      <c r="AU1329" s="36"/>
      <c r="AV1329" s="36"/>
      <c r="AW1329" s="36"/>
    </row>
    <row r="1330" spans="42:49">
      <c r="AP1330" s="36"/>
      <c r="AQ1330" s="36"/>
      <c r="AR1330" s="36"/>
      <c r="AS1330" s="36"/>
      <c r="AT1330" s="36"/>
      <c r="AU1330" s="36"/>
      <c r="AV1330" s="36"/>
      <c r="AW1330" s="36"/>
    </row>
    <row r="1331" spans="42:49">
      <c r="AP1331" s="36"/>
      <c r="AQ1331" s="36"/>
      <c r="AR1331" s="36"/>
      <c r="AS1331" s="36"/>
      <c r="AT1331" s="36"/>
      <c r="AU1331" s="36"/>
      <c r="AV1331" s="36"/>
      <c r="AW1331" s="36"/>
    </row>
    <row r="1332" spans="42:49">
      <c r="AP1332" s="36"/>
      <c r="AQ1332" s="36"/>
      <c r="AR1332" s="36"/>
      <c r="AS1332" s="36"/>
      <c r="AT1332" s="36"/>
      <c r="AU1332" s="36"/>
      <c r="AV1332" s="36"/>
      <c r="AW1332" s="36"/>
    </row>
    <row r="1333" spans="42:49">
      <c r="AP1333" s="36"/>
      <c r="AQ1333" s="36"/>
      <c r="AR1333" s="36"/>
      <c r="AS1333" s="36"/>
      <c r="AT1333" s="36"/>
      <c r="AU1333" s="36"/>
      <c r="AV1333" s="36"/>
      <c r="AW1333" s="36"/>
    </row>
    <row r="1334" spans="42:49">
      <c r="AP1334" s="36"/>
      <c r="AQ1334" s="36"/>
      <c r="AR1334" s="36"/>
      <c r="AS1334" s="36"/>
      <c r="AT1334" s="36"/>
      <c r="AU1334" s="36"/>
      <c r="AV1334" s="36"/>
      <c r="AW1334" s="36"/>
    </row>
    <row r="1335" spans="42:49">
      <c r="AP1335" s="36"/>
      <c r="AQ1335" s="36"/>
      <c r="AR1335" s="36"/>
      <c r="AS1335" s="36"/>
      <c r="AT1335" s="36"/>
      <c r="AU1335" s="36"/>
      <c r="AV1335" s="36"/>
      <c r="AW1335" s="36"/>
    </row>
    <row r="1336" spans="42:49">
      <c r="AP1336" s="36"/>
      <c r="AQ1336" s="36"/>
      <c r="AR1336" s="36"/>
      <c r="AS1336" s="36"/>
      <c r="AT1336" s="36"/>
      <c r="AU1336" s="36"/>
      <c r="AV1336" s="36"/>
      <c r="AW1336" s="36"/>
    </row>
    <row r="1337" spans="42:49">
      <c r="AP1337" s="36"/>
      <c r="AQ1337" s="36"/>
      <c r="AR1337" s="36"/>
      <c r="AS1337" s="36"/>
      <c r="AT1337" s="36"/>
      <c r="AU1337" s="36"/>
      <c r="AV1337" s="36"/>
      <c r="AW1337" s="36"/>
    </row>
    <row r="1338" spans="42:49">
      <c r="AP1338" s="36"/>
      <c r="AQ1338" s="36"/>
      <c r="AR1338" s="36"/>
      <c r="AS1338" s="36"/>
      <c r="AT1338" s="36"/>
      <c r="AU1338" s="36"/>
      <c r="AV1338" s="36"/>
      <c r="AW1338" s="36"/>
    </row>
    <row r="1339" spans="42:49">
      <c r="AP1339" s="36"/>
      <c r="AQ1339" s="36"/>
      <c r="AR1339" s="36"/>
      <c r="AS1339" s="36"/>
      <c r="AT1339" s="36"/>
      <c r="AU1339" s="36"/>
      <c r="AV1339" s="36"/>
      <c r="AW1339" s="36"/>
    </row>
    <row r="1340" spans="42:49">
      <c r="AP1340" s="36"/>
      <c r="AQ1340" s="36"/>
      <c r="AR1340" s="36"/>
      <c r="AS1340" s="36"/>
      <c r="AT1340" s="36"/>
      <c r="AU1340" s="36"/>
      <c r="AV1340" s="36"/>
      <c r="AW1340" s="36"/>
    </row>
    <row r="1341" spans="42:49">
      <c r="AP1341" s="36"/>
      <c r="AQ1341" s="36"/>
      <c r="AR1341" s="36"/>
      <c r="AS1341" s="36"/>
      <c r="AT1341" s="36"/>
      <c r="AU1341" s="36"/>
      <c r="AV1341" s="36"/>
      <c r="AW1341" s="36"/>
    </row>
    <row r="1342" spans="42:49">
      <c r="AP1342" s="36"/>
      <c r="AQ1342" s="36"/>
      <c r="AR1342" s="36"/>
      <c r="AS1342" s="36"/>
      <c r="AT1342" s="36"/>
      <c r="AU1342" s="36"/>
      <c r="AV1342" s="36"/>
      <c r="AW1342" s="36"/>
    </row>
    <row r="1343" spans="42:49">
      <c r="AP1343" s="36"/>
      <c r="AQ1343" s="36"/>
      <c r="AR1343" s="36"/>
      <c r="AS1343" s="36"/>
      <c r="AT1343" s="36"/>
      <c r="AU1343" s="36"/>
      <c r="AV1343" s="36"/>
      <c r="AW1343" s="36"/>
    </row>
    <row r="1344" spans="42:49">
      <c r="AP1344" s="36"/>
      <c r="AQ1344" s="36"/>
      <c r="AR1344" s="36"/>
      <c r="AS1344" s="36"/>
      <c r="AT1344" s="36"/>
      <c r="AU1344" s="36"/>
      <c r="AV1344" s="36"/>
      <c r="AW1344" s="36"/>
    </row>
    <row r="1345" spans="42:49">
      <c r="AP1345" s="36"/>
      <c r="AQ1345" s="36"/>
      <c r="AR1345" s="36"/>
      <c r="AS1345" s="36"/>
      <c r="AT1345" s="36"/>
      <c r="AU1345" s="36"/>
      <c r="AV1345" s="36"/>
      <c r="AW1345" s="36"/>
    </row>
    <row r="1346" spans="42:49">
      <c r="AP1346" s="36"/>
      <c r="AQ1346" s="36"/>
      <c r="AR1346" s="36"/>
      <c r="AS1346" s="36"/>
      <c r="AT1346" s="36"/>
      <c r="AU1346" s="36"/>
      <c r="AV1346" s="36"/>
      <c r="AW1346" s="36"/>
    </row>
    <row r="1347" spans="42:49">
      <c r="AP1347" s="36"/>
      <c r="AQ1347" s="36"/>
      <c r="AR1347" s="36"/>
      <c r="AS1347" s="36"/>
      <c r="AT1347" s="36"/>
      <c r="AU1347" s="36"/>
      <c r="AV1347" s="36"/>
      <c r="AW1347" s="36"/>
    </row>
    <row r="1348" spans="42:49">
      <c r="AP1348" s="36"/>
      <c r="AQ1348" s="36"/>
      <c r="AR1348" s="36"/>
      <c r="AS1348" s="36"/>
      <c r="AT1348" s="36"/>
      <c r="AU1348" s="36"/>
      <c r="AV1348" s="36"/>
      <c r="AW1348" s="36"/>
    </row>
    <row r="1349" spans="42:49">
      <c r="AP1349" s="36"/>
      <c r="AQ1349" s="36"/>
      <c r="AR1349" s="36"/>
      <c r="AS1349" s="36"/>
      <c r="AT1349" s="36"/>
      <c r="AU1349" s="36"/>
      <c r="AV1349" s="36"/>
      <c r="AW1349" s="36"/>
    </row>
    <row r="1350" spans="42:49">
      <c r="AP1350" s="36"/>
      <c r="AQ1350" s="36"/>
      <c r="AR1350" s="36"/>
      <c r="AS1350" s="36"/>
      <c r="AT1350" s="36"/>
      <c r="AU1350" s="36"/>
      <c r="AV1350" s="36"/>
      <c r="AW1350" s="36"/>
    </row>
    <row r="1351" spans="42:49">
      <c r="AP1351" s="36"/>
      <c r="AQ1351" s="36"/>
      <c r="AR1351" s="36"/>
      <c r="AS1351" s="36"/>
      <c r="AT1351" s="36"/>
      <c r="AU1351" s="36"/>
      <c r="AV1351" s="36"/>
      <c r="AW1351" s="36"/>
    </row>
    <row r="1352" spans="42:49">
      <c r="AP1352" s="36"/>
      <c r="AQ1352" s="36"/>
      <c r="AR1352" s="36"/>
      <c r="AS1352" s="36"/>
      <c r="AT1352" s="36"/>
      <c r="AU1352" s="36"/>
      <c r="AV1352" s="36"/>
      <c r="AW1352" s="36"/>
    </row>
    <row r="1353" spans="42:49">
      <c r="AP1353" s="36"/>
      <c r="AQ1353" s="36"/>
      <c r="AR1353" s="36"/>
      <c r="AS1353" s="36"/>
      <c r="AT1353" s="36"/>
      <c r="AU1353" s="36"/>
      <c r="AV1353" s="36"/>
      <c r="AW1353" s="36"/>
    </row>
    <row r="1354" spans="42:49">
      <c r="AP1354" s="36"/>
      <c r="AQ1354" s="36"/>
      <c r="AR1354" s="36"/>
      <c r="AS1354" s="36"/>
      <c r="AT1354" s="36"/>
      <c r="AU1354" s="36"/>
      <c r="AV1354" s="36"/>
      <c r="AW1354" s="36"/>
    </row>
    <row r="1355" spans="42:49">
      <c r="AP1355" s="36"/>
      <c r="AQ1355" s="36"/>
      <c r="AR1355" s="36"/>
      <c r="AS1355" s="36"/>
      <c r="AT1355" s="36"/>
      <c r="AU1355" s="36"/>
      <c r="AV1355" s="36"/>
      <c r="AW1355" s="36"/>
    </row>
    <row r="1356" spans="42:49">
      <c r="AP1356" s="36"/>
      <c r="AQ1356" s="36"/>
      <c r="AR1356" s="36"/>
      <c r="AS1356" s="36"/>
      <c r="AT1356" s="36"/>
      <c r="AU1356" s="36"/>
      <c r="AV1356" s="36"/>
      <c r="AW1356" s="36"/>
    </row>
    <row r="1357" spans="42:49">
      <c r="AP1357" s="36"/>
      <c r="AQ1357" s="36"/>
      <c r="AR1357" s="36"/>
      <c r="AS1357" s="36"/>
      <c r="AT1357" s="36"/>
      <c r="AU1357" s="36"/>
      <c r="AV1357" s="36"/>
      <c r="AW1357" s="36"/>
    </row>
    <row r="1358" spans="42:49">
      <c r="AP1358" s="36"/>
      <c r="AQ1358" s="36"/>
      <c r="AR1358" s="36"/>
      <c r="AS1358" s="36"/>
      <c r="AT1358" s="36"/>
      <c r="AU1358" s="36"/>
      <c r="AV1358" s="36"/>
      <c r="AW1358" s="36"/>
    </row>
    <row r="1359" spans="42:49">
      <c r="AP1359" s="36"/>
      <c r="AQ1359" s="36"/>
      <c r="AR1359" s="36"/>
      <c r="AS1359" s="36"/>
      <c r="AT1359" s="36"/>
      <c r="AU1359" s="36"/>
      <c r="AV1359" s="36"/>
      <c r="AW1359" s="36"/>
    </row>
    <row r="1360" spans="42:49">
      <c r="AP1360" s="36"/>
      <c r="AQ1360" s="36"/>
      <c r="AR1360" s="36"/>
      <c r="AS1360" s="36"/>
      <c r="AT1360" s="36"/>
      <c r="AU1360" s="36"/>
      <c r="AV1360" s="36"/>
      <c r="AW1360" s="36"/>
    </row>
    <row r="1361" spans="42:49">
      <c r="AP1361" s="36"/>
      <c r="AQ1361" s="36"/>
      <c r="AR1361" s="36"/>
      <c r="AS1361" s="36"/>
      <c r="AT1361" s="36"/>
      <c r="AU1361" s="36"/>
      <c r="AV1361" s="36"/>
      <c r="AW1361" s="36"/>
    </row>
    <row r="1362" spans="42:49">
      <c r="AP1362" s="36"/>
      <c r="AQ1362" s="36"/>
      <c r="AR1362" s="36"/>
      <c r="AS1362" s="36"/>
      <c r="AT1362" s="36"/>
      <c r="AU1362" s="36"/>
      <c r="AV1362" s="36"/>
      <c r="AW1362" s="36"/>
    </row>
    <row r="1363" spans="42:49">
      <c r="AP1363" s="36"/>
      <c r="AQ1363" s="36"/>
      <c r="AR1363" s="36"/>
      <c r="AS1363" s="36"/>
      <c r="AT1363" s="36"/>
      <c r="AU1363" s="36"/>
      <c r="AV1363" s="36"/>
      <c r="AW1363" s="36"/>
    </row>
    <row r="1364" spans="42:49">
      <c r="AP1364" s="36"/>
      <c r="AQ1364" s="36"/>
      <c r="AR1364" s="36"/>
      <c r="AS1364" s="36"/>
      <c r="AT1364" s="36"/>
      <c r="AU1364" s="36"/>
      <c r="AV1364" s="36"/>
      <c r="AW1364" s="36"/>
    </row>
    <row r="1365" spans="42:49">
      <c r="AP1365" s="36"/>
      <c r="AQ1365" s="36"/>
      <c r="AR1365" s="36"/>
      <c r="AS1365" s="36"/>
      <c r="AT1365" s="36"/>
      <c r="AU1365" s="36"/>
      <c r="AV1365" s="36"/>
      <c r="AW1365" s="36"/>
    </row>
    <row r="1366" spans="42:49">
      <c r="AP1366" s="36"/>
      <c r="AQ1366" s="36"/>
      <c r="AR1366" s="36"/>
      <c r="AS1366" s="36"/>
      <c r="AT1366" s="36"/>
      <c r="AU1366" s="36"/>
      <c r="AV1366" s="36"/>
      <c r="AW1366" s="36"/>
    </row>
    <row r="1367" spans="42:49">
      <c r="AP1367" s="36"/>
      <c r="AQ1367" s="36"/>
      <c r="AR1367" s="36"/>
      <c r="AS1367" s="36"/>
      <c r="AT1367" s="36"/>
      <c r="AU1367" s="36"/>
      <c r="AV1367" s="36"/>
      <c r="AW1367" s="36"/>
    </row>
    <row r="1368" spans="42:49">
      <c r="AP1368" s="36"/>
      <c r="AQ1368" s="36"/>
      <c r="AR1368" s="36"/>
      <c r="AS1368" s="36"/>
      <c r="AT1368" s="36"/>
      <c r="AU1368" s="36"/>
      <c r="AV1368" s="36"/>
      <c r="AW1368" s="36"/>
    </row>
    <row r="1369" spans="42:49">
      <c r="AP1369" s="36"/>
      <c r="AQ1369" s="36"/>
      <c r="AR1369" s="36"/>
      <c r="AS1369" s="36"/>
      <c r="AT1369" s="36"/>
      <c r="AU1369" s="36"/>
      <c r="AV1369" s="36"/>
      <c r="AW1369" s="36"/>
    </row>
    <row r="1370" spans="42:49">
      <c r="AP1370" s="36"/>
      <c r="AQ1370" s="36"/>
      <c r="AR1370" s="36"/>
      <c r="AS1370" s="36"/>
      <c r="AT1370" s="36"/>
      <c r="AU1370" s="36"/>
      <c r="AV1370" s="36"/>
      <c r="AW1370" s="36"/>
    </row>
    <row r="1371" spans="42:49">
      <c r="AP1371" s="36"/>
      <c r="AQ1371" s="36"/>
      <c r="AR1371" s="36"/>
      <c r="AS1371" s="36"/>
      <c r="AT1371" s="36"/>
      <c r="AU1371" s="36"/>
      <c r="AV1371" s="36"/>
      <c r="AW1371" s="36"/>
    </row>
    <row r="1372" spans="42:49">
      <c r="AP1372" s="36"/>
      <c r="AQ1372" s="36"/>
      <c r="AR1372" s="36"/>
      <c r="AS1372" s="36"/>
      <c r="AT1372" s="36"/>
      <c r="AU1372" s="36"/>
      <c r="AV1372" s="36"/>
      <c r="AW1372" s="36"/>
    </row>
    <row r="1373" spans="42:49">
      <c r="AP1373" s="36"/>
      <c r="AQ1373" s="36"/>
      <c r="AR1373" s="36"/>
      <c r="AS1373" s="36"/>
      <c r="AT1373" s="36"/>
      <c r="AU1373" s="36"/>
      <c r="AV1373" s="36"/>
      <c r="AW1373" s="36"/>
    </row>
    <row r="1374" spans="42:49">
      <c r="AP1374" s="36"/>
      <c r="AQ1374" s="36"/>
      <c r="AR1374" s="36"/>
      <c r="AS1374" s="36"/>
      <c r="AT1374" s="36"/>
      <c r="AU1374" s="36"/>
      <c r="AV1374" s="36"/>
      <c r="AW1374" s="36"/>
    </row>
    <row r="1375" spans="42:49">
      <c r="AP1375" s="36"/>
      <c r="AQ1375" s="36"/>
      <c r="AR1375" s="36"/>
      <c r="AS1375" s="36"/>
      <c r="AT1375" s="36"/>
      <c r="AU1375" s="36"/>
      <c r="AV1375" s="36"/>
      <c r="AW1375" s="36"/>
    </row>
    <row r="1376" spans="42:49">
      <c r="AP1376" s="36"/>
      <c r="AQ1376" s="36"/>
      <c r="AR1376" s="36"/>
      <c r="AS1376" s="36"/>
      <c r="AT1376" s="36"/>
      <c r="AU1376" s="36"/>
      <c r="AV1376" s="36"/>
      <c r="AW1376" s="36"/>
    </row>
    <row r="1377" spans="42:49">
      <c r="AP1377" s="36"/>
      <c r="AQ1377" s="36"/>
      <c r="AR1377" s="36"/>
      <c r="AS1377" s="36"/>
      <c r="AT1377" s="36"/>
      <c r="AU1377" s="36"/>
      <c r="AV1377" s="36"/>
      <c r="AW1377" s="36"/>
    </row>
    <row r="1378" spans="42:49">
      <c r="AP1378" s="36"/>
      <c r="AQ1378" s="36"/>
      <c r="AR1378" s="36"/>
      <c r="AS1378" s="36"/>
      <c r="AT1378" s="36"/>
      <c r="AU1378" s="36"/>
      <c r="AV1378" s="36"/>
      <c r="AW1378" s="36"/>
    </row>
    <row r="1379" spans="42:49">
      <c r="AP1379" s="36"/>
      <c r="AQ1379" s="36"/>
      <c r="AR1379" s="36"/>
      <c r="AS1379" s="36"/>
      <c r="AT1379" s="36"/>
      <c r="AU1379" s="36"/>
      <c r="AV1379" s="36"/>
      <c r="AW1379" s="36"/>
    </row>
    <row r="1380" spans="42:49">
      <c r="AP1380" s="36"/>
      <c r="AQ1380" s="36"/>
      <c r="AR1380" s="36"/>
      <c r="AS1380" s="36"/>
      <c r="AT1380" s="36"/>
      <c r="AU1380" s="36"/>
      <c r="AV1380" s="36"/>
      <c r="AW1380" s="36"/>
    </row>
    <row r="1381" spans="42:49">
      <c r="AP1381" s="36"/>
      <c r="AQ1381" s="36"/>
      <c r="AR1381" s="36"/>
      <c r="AS1381" s="36"/>
      <c r="AT1381" s="36"/>
      <c r="AU1381" s="36"/>
      <c r="AV1381" s="36"/>
      <c r="AW1381" s="36"/>
    </row>
    <row r="1382" spans="42:49">
      <c r="AP1382" s="36"/>
      <c r="AQ1382" s="36"/>
      <c r="AR1382" s="36"/>
      <c r="AS1382" s="36"/>
      <c r="AT1382" s="36"/>
      <c r="AU1382" s="36"/>
      <c r="AV1382" s="36"/>
      <c r="AW1382" s="36"/>
    </row>
    <row r="1383" spans="42:49">
      <c r="AP1383" s="36"/>
      <c r="AQ1383" s="36"/>
      <c r="AR1383" s="36"/>
      <c r="AS1383" s="36"/>
      <c r="AT1383" s="36"/>
      <c r="AU1383" s="36"/>
      <c r="AV1383" s="36"/>
      <c r="AW1383" s="36"/>
    </row>
    <row r="1384" spans="42:49">
      <c r="AP1384" s="36"/>
      <c r="AQ1384" s="36"/>
      <c r="AR1384" s="36"/>
      <c r="AS1384" s="36"/>
      <c r="AT1384" s="36"/>
      <c r="AU1384" s="36"/>
      <c r="AV1384" s="36"/>
      <c r="AW1384" s="36"/>
    </row>
    <row r="1385" spans="42:49">
      <c r="AP1385" s="36"/>
      <c r="AQ1385" s="36"/>
      <c r="AR1385" s="36"/>
      <c r="AS1385" s="36"/>
      <c r="AT1385" s="36"/>
      <c r="AU1385" s="36"/>
      <c r="AV1385" s="36"/>
      <c r="AW1385" s="36"/>
    </row>
    <row r="1386" spans="42:49">
      <c r="AP1386" s="36"/>
      <c r="AQ1386" s="36"/>
      <c r="AR1386" s="36"/>
      <c r="AS1386" s="36"/>
      <c r="AT1386" s="36"/>
      <c r="AU1386" s="36"/>
      <c r="AV1386" s="36"/>
      <c r="AW1386" s="36"/>
    </row>
    <row r="1387" spans="42:49">
      <c r="AP1387" s="36"/>
      <c r="AQ1387" s="36"/>
      <c r="AR1387" s="36"/>
      <c r="AS1387" s="36"/>
      <c r="AT1387" s="36"/>
      <c r="AU1387" s="36"/>
      <c r="AV1387" s="36"/>
      <c r="AW1387" s="36"/>
    </row>
    <row r="1388" spans="42:49">
      <c r="AP1388" s="36"/>
      <c r="AQ1388" s="36"/>
      <c r="AR1388" s="36"/>
      <c r="AS1388" s="36"/>
      <c r="AT1388" s="36"/>
      <c r="AU1388" s="36"/>
      <c r="AV1388" s="36"/>
      <c r="AW1388" s="36"/>
    </row>
    <row r="1389" spans="42:49">
      <c r="AP1389" s="36"/>
      <c r="AQ1389" s="36"/>
      <c r="AR1389" s="36"/>
      <c r="AS1389" s="36"/>
      <c r="AT1389" s="36"/>
      <c r="AU1389" s="36"/>
      <c r="AV1389" s="36"/>
      <c r="AW1389" s="36"/>
    </row>
    <row r="1390" spans="42:49">
      <c r="AP1390" s="36"/>
      <c r="AQ1390" s="36"/>
      <c r="AR1390" s="36"/>
      <c r="AS1390" s="36"/>
      <c r="AT1390" s="36"/>
      <c r="AU1390" s="36"/>
      <c r="AV1390" s="36"/>
      <c r="AW1390" s="36"/>
    </row>
    <row r="1391" spans="42:49">
      <c r="AP1391" s="36"/>
      <c r="AQ1391" s="36"/>
      <c r="AR1391" s="36"/>
      <c r="AS1391" s="36"/>
      <c r="AT1391" s="36"/>
      <c r="AU1391" s="36"/>
      <c r="AV1391" s="36"/>
      <c r="AW1391" s="36"/>
    </row>
    <row r="1392" spans="42:49">
      <c r="AP1392" s="36"/>
      <c r="AQ1392" s="36"/>
      <c r="AR1392" s="36"/>
      <c r="AS1392" s="36"/>
      <c r="AT1392" s="36"/>
      <c r="AU1392" s="36"/>
      <c r="AV1392" s="36"/>
      <c r="AW1392" s="36"/>
    </row>
    <row r="1393" spans="42:49">
      <c r="AP1393" s="36"/>
      <c r="AQ1393" s="36"/>
      <c r="AR1393" s="36"/>
      <c r="AS1393" s="36"/>
      <c r="AT1393" s="36"/>
      <c r="AU1393" s="36"/>
      <c r="AV1393" s="36"/>
      <c r="AW1393" s="36"/>
    </row>
    <row r="1394" spans="42:49">
      <c r="AP1394" s="36"/>
      <c r="AQ1394" s="36"/>
      <c r="AR1394" s="36"/>
      <c r="AS1394" s="36"/>
      <c r="AT1394" s="36"/>
      <c r="AU1394" s="36"/>
      <c r="AV1394" s="36"/>
      <c r="AW1394" s="36"/>
    </row>
    <row r="1395" spans="42:49">
      <c r="AP1395" s="36"/>
      <c r="AQ1395" s="36"/>
      <c r="AR1395" s="36"/>
      <c r="AS1395" s="36"/>
      <c r="AT1395" s="36"/>
      <c r="AU1395" s="36"/>
      <c r="AV1395" s="36"/>
      <c r="AW1395" s="36"/>
    </row>
    <row r="1396" spans="42:49">
      <c r="AP1396" s="36"/>
      <c r="AQ1396" s="36"/>
      <c r="AR1396" s="36"/>
      <c r="AS1396" s="36"/>
      <c r="AT1396" s="36"/>
      <c r="AU1396" s="36"/>
      <c r="AV1396" s="36"/>
      <c r="AW1396" s="36"/>
    </row>
    <row r="1397" spans="42:49">
      <c r="AP1397" s="36"/>
      <c r="AQ1397" s="36"/>
      <c r="AR1397" s="36"/>
      <c r="AS1397" s="36"/>
      <c r="AT1397" s="36"/>
      <c r="AU1397" s="36"/>
      <c r="AV1397" s="36"/>
      <c r="AW1397" s="36"/>
    </row>
    <row r="1398" spans="42:49">
      <c r="AP1398" s="36"/>
      <c r="AQ1398" s="36"/>
      <c r="AR1398" s="36"/>
      <c r="AS1398" s="36"/>
      <c r="AT1398" s="36"/>
      <c r="AU1398" s="36"/>
      <c r="AV1398" s="36"/>
      <c r="AW1398" s="36"/>
    </row>
    <row r="1399" spans="42:49">
      <c r="AP1399" s="36"/>
      <c r="AQ1399" s="36"/>
      <c r="AR1399" s="36"/>
      <c r="AS1399" s="36"/>
      <c r="AT1399" s="36"/>
      <c r="AU1399" s="36"/>
      <c r="AV1399" s="36"/>
      <c r="AW1399" s="36"/>
    </row>
    <row r="1400" spans="42:49">
      <c r="AP1400" s="36"/>
      <c r="AQ1400" s="36"/>
      <c r="AR1400" s="36"/>
      <c r="AS1400" s="36"/>
      <c r="AT1400" s="36"/>
      <c r="AU1400" s="36"/>
      <c r="AV1400" s="36"/>
      <c r="AW1400" s="36"/>
    </row>
    <row r="1401" spans="42:49">
      <c r="AP1401" s="36"/>
      <c r="AQ1401" s="36"/>
      <c r="AR1401" s="36"/>
      <c r="AS1401" s="36"/>
      <c r="AT1401" s="36"/>
      <c r="AU1401" s="36"/>
      <c r="AV1401" s="36"/>
      <c r="AW1401" s="36"/>
    </row>
    <row r="1402" spans="42:49">
      <c r="AP1402" s="36"/>
      <c r="AQ1402" s="36"/>
      <c r="AR1402" s="36"/>
      <c r="AS1402" s="36"/>
      <c r="AT1402" s="36"/>
      <c r="AU1402" s="36"/>
      <c r="AV1402" s="36"/>
      <c r="AW1402" s="36"/>
    </row>
    <row r="1403" spans="42:49">
      <c r="AP1403" s="36"/>
      <c r="AQ1403" s="36"/>
      <c r="AR1403" s="36"/>
      <c r="AS1403" s="36"/>
      <c r="AT1403" s="36"/>
      <c r="AU1403" s="36"/>
      <c r="AV1403" s="36"/>
      <c r="AW1403" s="36"/>
    </row>
    <row r="1404" spans="42:49">
      <c r="AP1404" s="36"/>
      <c r="AQ1404" s="36"/>
      <c r="AR1404" s="36"/>
      <c r="AS1404" s="36"/>
      <c r="AT1404" s="36"/>
      <c r="AU1404" s="36"/>
      <c r="AV1404" s="36"/>
      <c r="AW1404" s="36"/>
    </row>
    <row r="1405" spans="42:49">
      <c r="AP1405" s="36"/>
      <c r="AQ1405" s="36"/>
      <c r="AR1405" s="36"/>
      <c r="AS1405" s="36"/>
      <c r="AT1405" s="36"/>
      <c r="AU1405" s="36"/>
      <c r="AV1405" s="36"/>
      <c r="AW1405" s="36"/>
    </row>
    <row r="1406" spans="42:49">
      <c r="AP1406" s="36"/>
      <c r="AQ1406" s="36"/>
      <c r="AR1406" s="36"/>
      <c r="AS1406" s="36"/>
      <c r="AT1406" s="36"/>
      <c r="AU1406" s="36"/>
      <c r="AV1406" s="36"/>
      <c r="AW1406" s="36"/>
    </row>
    <row r="1407" spans="42:49">
      <c r="AP1407" s="36"/>
      <c r="AQ1407" s="36"/>
      <c r="AR1407" s="36"/>
      <c r="AS1407" s="36"/>
      <c r="AT1407" s="36"/>
      <c r="AU1407" s="36"/>
      <c r="AV1407" s="36"/>
      <c r="AW1407" s="36"/>
    </row>
    <row r="1408" spans="42:49">
      <c r="AP1408" s="36"/>
      <c r="AQ1408" s="36"/>
      <c r="AR1408" s="36"/>
      <c r="AS1408" s="36"/>
      <c r="AT1408" s="36"/>
      <c r="AU1408" s="36"/>
      <c r="AV1408" s="36"/>
      <c r="AW1408" s="36"/>
    </row>
    <row r="1409" spans="42:49">
      <c r="AP1409" s="36"/>
      <c r="AQ1409" s="36"/>
      <c r="AR1409" s="36"/>
      <c r="AS1409" s="36"/>
      <c r="AT1409" s="36"/>
      <c r="AU1409" s="36"/>
      <c r="AV1409" s="36"/>
      <c r="AW1409" s="36"/>
    </row>
    <row r="1410" spans="42:49">
      <c r="AP1410" s="36"/>
      <c r="AQ1410" s="36"/>
      <c r="AR1410" s="36"/>
      <c r="AS1410" s="36"/>
      <c r="AT1410" s="36"/>
      <c r="AU1410" s="36"/>
      <c r="AV1410" s="36"/>
      <c r="AW1410" s="36"/>
    </row>
    <row r="1411" spans="42:49">
      <c r="AP1411" s="36"/>
      <c r="AQ1411" s="36"/>
      <c r="AR1411" s="36"/>
      <c r="AS1411" s="36"/>
      <c r="AT1411" s="36"/>
      <c r="AU1411" s="36"/>
      <c r="AV1411" s="36"/>
      <c r="AW1411" s="36"/>
    </row>
    <row r="1412" spans="42:49">
      <c r="AP1412" s="36"/>
      <c r="AQ1412" s="36"/>
      <c r="AR1412" s="36"/>
      <c r="AS1412" s="36"/>
      <c r="AT1412" s="36"/>
      <c r="AU1412" s="36"/>
      <c r="AV1412" s="36"/>
      <c r="AW1412" s="36"/>
    </row>
    <row r="1413" spans="42:49">
      <c r="AP1413" s="36"/>
      <c r="AQ1413" s="36"/>
      <c r="AR1413" s="36"/>
      <c r="AS1413" s="36"/>
      <c r="AT1413" s="36"/>
      <c r="AU1413" s="36"/>
      <c r="AV1413" s="36"/>
      <c r="AW1413" s="36"/>
    </row>
    <row r="1414" spans="42:49">
      <c r="AP1414" s="36"/>
      <c r="AQ1414" s="36"/>
      <c r="AR1414" s="36"/>
      <c r="AS1414" s="36"/>
      <c r="AT1414" s="36"/>
      <c r="AU1414" s="36"/>
      <c r="AV1414" s="36"/>
      <c r="AW1414" s="36"/>
    </row>
    <row r="1415" spans="42:49">
      <c r="AP1415" s="36"/>
      <c r="AQ1415" s="36"/>
      <c r="AR1415" s="36"/>
      <c r="AS1415" s="36"/>
      <c r="AT1415" s="36"/>
      <c r="AU1415" s="36"/>
      <c r="AV1415" s="36"/>
      <c r="AW1415" s="36"/>
    </row>
    <row r="1416" spans="42:49">
      <c r="AP1416" s="36"/>
      <c r="AQ1416" s="36"/>
      <c r="AR1416" s="36"/>
      <c r="AS1416" s="36"/>
      <c r="AT1416" s="36"/>
      <c r="AU1416" s="36"/>
      <c r="AV1416" s="36"/>
      <c r="AW1416" s="36"/>
    </row>
    <row r="1417" spans="42:49">
      <c r="AP1417" s="36"/>
      <c r="AQ1417" s="36"/>
      <c r="AR1417" s="36"/>
      <c r="AS1417" s="36"/>
      <c r="AT1417" s="36"/>
      <c r="AU1417" s="36"/>
      <c r="AV1417" s="36"/>
      <c r="AW1417" s="36"/>
    </row>
    <row r="1418" spans="42:49">
      <c r="AP1418" s="36"/>
      <c r="AQ1418" s="36"/>
      <c r="AR1418" s="36"/>
      <c r="AS1418" s="36"/>
      <c r="AT1418" s="36"/>
      <c r="AU1418" s="36"/>
      <c r="AV1418" s="36"/>
      <c r="AW1418" s="36"/>
    </row>
    <row r="1419" spans="42:49">
      <c r="AP1419" s="36"/>
      <c r="AQ1419" s="36"/>
      <c r="AR1419" s="36"/>
      <c r="AS1419" s="36"/>
      <c r="AT1419" s="36"/>
      <c r="AU1419" s="36"/>
      <c r="AV1419" s="36"/>
      <c r="AW1419" s="36"/>
    </row>
    <row r="1420" spans="42:49">
      <c r="AP1420" s="36"/>
      <c r="AQ1420" s="36"/>
      <c r="AR1420" s="36"/>
      <c r="AS1420" s="36"/>
      <c r="AT1420" s="36"/>
      <c r="AU1420" s="36"/>
      <c r="AV1420" s="36"/>
      <c r="AW1420" s="36"/>
    </row>
    <row r="1421" spans="42:49">
      <c r="AP1421" s="36"/>
      <c r="AQ1421" s="36"/>
      <c r="AR1421" s="36"/>
      <c r="AS1421" s="36"/>
      <c r="AT1421" s="36"/>
      <c r="AU1421" s="36"/>
      <c r="AV1421" s="36"/>
      <c r="AW1421" s="36"/>
    </row>
    <row r="1422" spans="42:49">
      <c r="AP1422" s="36"/>
      <c r="AQ1422" s="36"/>
      <c r="AR1422" s="36"/>
      <c r="AS1422" s="36"/>
      <c r="AT1422" s="36"/>
      <c r="AU1422" s="36"/>
      <c r="AV1422" s="36"/>
      <c r="AW1422" s="36"/>
    </row>
    <row r="1423" spans="42:49">
      <c r="AP1423" s="36"/>
      <c r="AQ1423" s="36"/>
      <c r="AR1423" s="36"/>
      <c r="AS1423" s="36"/>
      <c r="AT1423" s="36"/>
      <c r="AU1423" s="36"/>
      <c r="AV1423" s="36"/>
      <c r="AW1423" s="36"/>
    </row>
    <row r="1424" spans="42:49">
      <c r="AP1424" s="36"/>
      <c r="AQ1424" s="36"/>
      <c r="AR1424" s="36"/>
      <c r="AS1424" s="36"/>
      <c r="AT1424" s="36"/>
      <c r="AU1424" s="36"/>
      <c r="AV1424" s="36"/>
      <c r="AW1424" s="36"/>
    </row>
    <row r="1425" spans="42:49">
      <c r="AP1425" s="36"/>
      <c r="AQ1425" s="36"/>
      <c r="AR1425" s="36"/>
      <c r="AS1425" s="36"/>
      <c r="AT1425" s="36"/>
      <c r="AU1425" s="36"/>
      <c r="AV1425" s="36"/>
      <c r="AW1425" s="36"/>
    </row>
    <row r="1426" spans="42:49">
      <c r="AP1426" s="36"/>
      <c r="AQ1426" s="36"/>
      <c r="AR1426" s="36"/>
      <c r="AS1426" s="36"/>
      <c r="AT1426" s="36"/>
      <c r="AU1426" s="36"/>
      <c r="AV1426" s="36"/>
      <c r="AW1426" s="36"/>
    </row>
    <row r="1427" spans="42:49">
      <c r="AP1427" s="36"/>
      <c r="AQ1427" s="36"/>
      <c r="AR1427" s="36"/>
      <c r="AS1427" s="36"/>
      <c r="AT1427" s="36"/>
      <c r="AU1427" s="36"/>
      <c r="AV1427" s="36"/>
      <c r="AW1427" s="36"/>
    </row>
    <row r="1428" spans="42:49">
      <c r="AP1428" s="36"/>
      <c r="AQ1428" s="36"/>
      <c r="AR1428" s="36"/>
      <c r="AS1428" s="36"/>
      <c r="AT1428" s="36"/>
      <c r="AU1428" s="36"/>
      <c r="AV1428" s="36"/>
      <c r="AW1428" s="36"/>
    </row>
    <row r="1429" spans="42:49">
      <c r="AP1429" s="36"/>
      <c r="AQ1429" s="36"/>
      <c r="AR1429" s="36"/>
      <c r="AS1429" s="36"/>
      <c r="AT1429" s="36"/>
      <c r="AU1429" s="36"/>
      <c r="AV1429" s="36"/>
      <c r="AW1429" s="36"/>
    </row>
    <row r="1430" spans="42:49">
      <c r="AP1430" s="36"/>
      <c r="AQ1430" s="36"/>
      <c r="AR1430" s="36"/>
      <c r="AS1430" s="36"/>
      <c r="AT1430" s="36"/>
      <c r="AU1430" s="36"/>
      <c r="AV1430" s="36"/>
      <c r="AW1430" s="36"/>
    </row>
    <row r="1431" spans="42:49">
      <c r="AP1431" s="36"/>
      <c r="AQ1431" s="36"/>
      <c r="AR1431" s="36"/>
      <c r="AS1431" s="36"/>
      <c r="AT1431" s="36"/>
      <c r="AU1431" s="36"/>
      <c r="AV1431" s="36"/>
      <c r="AW1431" s="36"/>
    </row>
    <row r="1432" spans="42:49">
      <c r="AP1432" s="36"/>
      <c r="AQ1432" s="36"/>
      <c r="AR1432" s="36"/>
      <c r="AS1432" s="36"/>
      <c r="AT1432" s="36"/>
      <c r="AU1432" s="36"/>
      <c r="AV1432" s="36"/>
      <c r="AW1432" s="36"/>
    </row>
    <row r="1433" spans="42:49">
      <c r="AP1433" s="36"/>
      <c r="AQ1433" s="36"/>
      <c r="AR1433" s="36"/>
      <c r="AS1433" s="36"/>
      <c r="AT1433" s="36"/>
      <c r="AU1433" s="36"/>
      <c r="AV1433" s="36"/>
      <c r="AW1433" s="36"/>
    </row>
    <row r="1434" spans="42:49">
      <c r="AP1434" s="36"/>
      <c r="AQ1434" s="36"/>
      <c r="AR1434" s="36"/>
      <c r="AS1434" s="36"/>
      <c r="AT1434" s="36"/>
      <c r="AU1434" s="36"/>
      <c r="AV1434" s="36"/>
      <c r="AW1434" s="36"/>
    </row>
    <row r="1435" spans="42:49">
      <c r="AP1435" s="36"/>
      <c r="AQ1435" s="36"/>
      <c r="AR1435" s="36"/>
      <c r="AS1435" s="36"/>
      <c r="AT1435" s="36"/>
      <c r="AU1435" s="36"/>
      <c r="AV1435" s="36"/>
      <c r="AW1435" s="36"/>
    </row>
    <row r="1436" spans="42:49">
      <c r="AP1436" s="36"/>
      <c r="AQ1436" s="36"/>
      <c r="AR1436" s="36"/>
      <c r="AS1436" s="36"/>
      <c r="AT1436" s="36"/>
      <c r="AU1436" s="36"/>
      <c r="AV1436" s="36"/>
      <c r="AW1436" s="36"/>
    </row>
    <row r="1437" spans="42:49">
      <c r="AP1437" s="36"/>
      <c r="AQ1437" s="36"/>
      <c r="AR1437" s="36"/>
      <c r="AS1437" s="36"/>
      <c r="AT1437" s="36"/>
      <c r="AU1437" s="36"/>
      <c r="AV1437" s="36"/>
      <c r="AW1437" s="36"/>
    </row>
    <row r="1438" spans="42:49">
      <c r="AP1438" s="36"/>
      <c r="AQ1438" s="36"/>
      <c r="AR1438" s="36"/>
      <c r="AS1438" s="36"/>
      <c r="AT1438" s="36"/>
      <c r="AU1438" s="36"/>
      <c r="AV1438" s="36"/>
      <c r="AW1438" s="36"/>
    </row>
    <row r="1439" spans="42:49">
      <c r="AP1439" s="36"/>
      <c r="AQ1439" s="36"/>
      <c r="AR1439" s="36"/>
      <c r="AS1439" s="36"/>
      <c r="AT1439" s="36"/>
      <c r="AU1439" s="36"/>
      <c r="AV1439" s="36"/>
      <c r="AW1439" s="36"/>
    </row>
    <row r="1440" spans="42:49">
      <c r="AP1440" s="36"/>
      <c r="AQ1440" s="36"/>
      <c r="AR1440" s="36"/>
      <c r="AS1440" s="36"/>
      <c r="AT1440" s="36"/>
      <c r="AU1440" s="36"/>
      <c r="AV1440" s="36"/>
      <c r="AW1440" s="36"/>
    </row>
    <row r="1441" spans="42:49">
      <c r="AP1441" s="36"/>
      <c r="AQ1441" s="36"/>
      <c r="AR1441" s="36"/>
      <c r="AS1441" s="36"/>
      <c r="AT1441" s="36"/>
      <c r="AU1441" s="36"/>
      <c r="AV1441" s="36"/>
      <c r="AW1441" s="36"/>
    </row>
    <row r="1442" spans="42:49">
      <c r="AP1442" s="36"/>
      <c r="AQ1442" s="36"/>
      <c r="AR1442" s="36"/>
      <c r="AS1442" s="36"/>
      <c r="AT1442" s="36"/>
      <c r="AU1442" s="36"/>
      <c r="AV1442" s="36"/>
      <c r="AW1442" s="36"/>
    </row>
    <row r="1443" spans="42:49">
      <c r="AP1443" s="36"/>
      <c r="AQ1443" s="36"/>
      <c r="AR1443" s="36"/>
      <c r="AS1443" s="36"/>
      <c r="AT1443" s="36"/>
      <c r="AU1443" s="36"/>
      <c r="AV1443" s="36"/>
      <c r="AW1443" s="36"/>
    </row>
    <row r="1444" spans="42:49">
      <c r="AP1444" s="36"/>
      <c r="AQ1444" s="36"/>
      <c r="AR1444" s="36"/>
      <c r="AS1444" s="36"/>
      <c r="AT1444" s="36"/>
      <c r="AU1444" s="36"/>
      <c r="AV1444" s="36"/>
      <c r="AW1444" s="36"/>
    </row>
    <row r="1445" spans="42:49">
      <c r="AP1445" s="36"/>
      <c r="AQ1445" s="36"/>
      <c r="AR1445" s="36"/>
      <c r="AS1445" s="36"/>
      <c r="AT1445" s="36"/>
      <c r="AU1445" s="36"/>
      <c r="AV1445" s="36"/>
      <c r="AW1445" s="36"/>
    </row>
    <row r="1446" spans="42:49">
      <c r="AP1446" s="36"/>
      <c r="AQ1446" s="36"/>
      <c r="AR1446" s="36"/>
      <c r="AS1446" s="36"/>
      <c r="AT1446" s="36"/>
      <c r="AU1446" s="36"/>
      <c r="AV1446" s="36"/>
      <c r="AW1446" s="36"/>
    </row>
    <row r="1447" spans="42:49">
      <c r="AP1447" s="36"/>
      <c r="AQ1447" s="36"/>
      <c r="AR1447" s="36"/>
      <c r="AS1447" s="36"/>
      <c r="AT1447" s="36"/>
      <c r="AU1447" s="36"/>
      <c r="AV1447" s="36"/>
      <c r="AW1447" s="36"/>
    </row>
    <row r="1448" spans="42:49">
      <c r="AP1448" s="36"/>
      <c r="AQ1448" s="36"/>
      <c r="AR1448" s="36"/>
      <c r="AS1448" s="36"/>
      <c r="AT1448" s="36"/>
      <c r="AU1448" s="36"/>
      <c r="AV1448" s="36"/>
      <c r="AW1448" s="36"/>
    </row>
    <row r="1449" spans="42:49">
      <c r="AP1449" s="36"/>
      <c r="AQ1449" s="36"/>
      <c r="AR1449" s="36"/>
      <c r="AS1449" s="36"/>
      <c r="AT1449" s="36"/>
      <c r="AU1449" s="36"/>
      <c r="AV1449" s="36"/>
      <c r="AW1449" s="36"/>
    </row>
    <row r="1450" spans="42:49">
      <c r="AP1450" s="36"/>
      <c r="AQ1450" s="36"/>
      <c r="AR1450" s="36"/>
      <c r="AS1450" s="36"/>
      <c r="AT1450" s="36"/>
      <c r="AU1450" s="36"/>
      <c r="AV1450" s="36"/>
      <c r="AW1450" s="36"/>
    </row>
    <row r="1451" spans="42:49">
      <c r="AP1451" s="36"/>
      <c r="AQ1451" s="36"/>
      <c r="AR1451" s="36"/>
      <c r="AS1451" s="36"/>
      <c r="AT1451" s="36"/>
      <c r="AU1451" s="36"/>
      <c r="AV1451" s="36"/>
      <c r="AW1451" s="36"/>
    </row>
    <row r="1452" spans="42:49">
      <c r="AP1452" s="36"/>
      <c r="AQ1452" s="36"/>
      <c r="AR1452" s="36"/>
      <c r="AS1452" s="36"/>
      <c r="AT1452" s="36"/>
      <c r="AU1452" s="36"/>
      <c r="AV1452" s="36"/>
      <c r="AW1452" s="36"/>
    </row>
    <row r="1453" spans="42:49">
      <c r="AP1453" s="36"/>
      <c r="AQ1453" s="36"/>
      <c r="AR1453" s="36"/>
      <c r="AS1453" s="36"/>
      <c r="AT1453" s="36"/>
      <c r="AU1453" s="36"/>
      <c r="AV1453" s="36"/>
      <c r="AW1453" s="36"/>
    </row>
    <row r="1454" spans="42:49">
      <c r="AP1454" s="36"/>
      <c r="AQ1454" s="36"/>
      <c r="AR1454" s="36"/>
      <c r="AS1454" s="36"/>
      <c r="AT1454" s="36"/>
      <c r="AU1454" s="36"/>
      <c r="AV1454" s="36"/>
      <c r="AW1454" s="36"/>
    </row>
    <row r="1455" spans="42:49">
      <c r="AP1455" s="36"/>
      <c r="AQ1455" s="36"/>
      <c r="AR1455" s="36"/>
      <c r="AS1455" s="36"/>
      <c r="AT1455" s="36"/>
      <c r="AU1455" s="36"/>
      <c r="AV1455" s="36"/>
      <c r="AW1455" s="36"/>
    </row>
    <row r="1456" spans="42:49">
      <c r="AP1456" s="36"/>
      <c r="AQ1456" s="36"/>
      <c r="AR1456" s="36"/>
      <c r="AS1456" s="36"/>
      <c r="AT1456" s="36"/>
      <c r="AU1456" s="36"/>
      <c r="AV1456" s="36"/>
      <c r="AW1456" s="36"/>
    </row>
    <row r="1457" spans="42:49">
      <c r="AP1457" s="36"/>
      <c r="AQ1457" s="36"/>
      <c r="AR1457" s="36"/>
      <c r="AS1457" s="36"/>
      <c r="AT1457" s="36"/>
      <c r="AU1457" s="36"/>
      <c r="AV1457" s="36"/>
      <c r="AW1457" s="36"/>
    </row>
    <row r="1458" spans="42:49">
      <c r="AP1458" s="36"/>
      <c r="AQ1458" s="36"/>
      <c r="AR1458" s="36"/>
      <c r="AS1458" s="36"/>
      <c r="AT1458" s="36"/>
      <c r="AU1458" s="36"/>
      <c r="AV1458" s="36"/>
      <c r="AW1458" s="36"/>
    </row>
    <row r="1459" spans="42:49">
      <c r="AP1459" s="36"/>
      <c r="AQ1459" s="36"/>
      <c r="AR1459" s="36"/>
      <c r="AS1459" s="36"/>
      <c r="AT1459" s="36"/>
      <c r="AU1459" s="36"/>
      <c r="AV1459" s="36"/>
      <c r="AW1459" s="36"/>
    </row>
    <row r="1460" spans="42:49">
      <c r="AP1460" s="36"/>
      <c r="AQ1460" s="36"/>
      <c r="AR1460" s="36"/>
      <c r="AS1460" s="36"/>
      <c r="AT1460" s="36"/>
      <c r="AU1460" s="36"/>
      <c r="AV1460" s="36"/>
      <c r="AW1460" s="36"/>
    </row>
    <row r="1461" spans="42:49">
      <c r="AP1461" s="36"/>
      <c r="AQ1461" s="36"/>
      <c r="AR1461" s="36"/>
      <c r="AS1461" s="36"/>
      <c r="AT1461" s="36"/>
      <c r="AU1461" s="36"/>
      <c r="AV1461" s="36"/>
      <c r="AW1461" s="36"/>
    </row>
    <row r="1462" spans="42:49">
      <c r="AP1462" s="36"/>
      <c r="AQ1462" s="36"/>
      <c r="AR1462" s="36"/>
      <c r="AS1462" s="36"/>
      <c r="AT1462" s="36"/>
      <c r="AU1462" s="36"/>
      <c r="AV1462" s="36"/>
      <c r="AW1462" s="36"/>
    </row>
    <row r="1463" spans="42:49">
      <c r="AP1463" s="36"/>
      <c r="AQ1463" s="36"/>
      <c r="AR1463" s="36"/>
      <c r="AS1463" s="36"/>
      <c r="AT1463" s="36"/>
      <c r="AU1463" s="36"/>
      <c r="AV1463" s="36"/>
      <c r="AW1463" s="36"/>
    </row>
    <row r="1464" spans="42:49">
      <c r="AP1464" s="36"/>
      <c r="AQ1464" s="36"/>
      <c r="AR1464" s="36"/>
      <c r="AS1464" s="36"/>
      <c r="AT1464" s="36"/>
      <c r="AU1464" s="36"/>
      <c r="AV1464" s="36"/>
      <c r="AW1464" s="36"/>
    </row>
    <row r="1465" spans="42:49">
      <c r="AP1465" s="36"/>
      <c r="AQ1465" s="36"/>
      <c r="AR1465" s="36"/>
      <c r="AS1465" s="36"/>
      <c r="AT1465" s="36"/>
      <c r="AU1465" s="36"/>
      <c r="AV1465" s="36"/>
      <c r="AW1465" s="36"/>
    </row>
    <row r="1466" spans="42:49">
      <c r="AP1466" s="36"/>
      <c r="AQ1466" s="36"/>
      <c r="AR1466" s="36"/>
      <c r="AS1466" s="36"/>
      <c r="AT1466" s="36"/>
      <c r="AU1466" s="36"/>
      <c r="AV1466" s="36"/>
      <c r="AW1466" s="36"/>
    </row>
    <row r="1467" spans="42:49">
      <c r="AP1467" s="36"/>
      <c r="AQ1467" s="36"/>
      <c r="AR1467" s="36"/>
      <c r="AS1467" s="36"/>
      <c r="AT1467" s="36"/>
      <c r="AU1467" s="36"/>
      <c r="AV1467" s="36"/>
      <c r="AW1467" s="36"/>
    </row>
    <row r="1468" spans="42:49">
      <c r="AP1468" s="36"/>
      <c r="AQ1468" s="36"/>
      <c r="AR1468" s="36"/>
      <c r="AS1468" s="36"/>
      <c r="AT1468" s="36"/>
      <c r="AU1468" s="36"/>
      <c r="AV1468" s="36"/>
      <c r="AW1468" s="36"/>
    </row>
    <row r="1469" spans="42:49">
      <c r="AP1469" s="36"/>
      <c r="AQ1469" s="36"/>
      <c r="AR1469" s="36"/>
      <c r="AS1469" s="36"/>
      <c r="AT1469" s="36"/>
      <c r="AU1469" s="36"/>
      <c r="AV1469" s="36"/>
      <c r="AW1469" s="36"/>
    </row>
    <row r="1470" spans="42:49">
      <c r="AP1470" s="36"/>
      <c r="AQ1470" s="36"/>
      <c r="AR1470" s="36"/>
      <c r="AS1470" s="36"/>
      <c r="AT1470" s="36"/>
      <c r="AU1470" s="36"/>
      <c r="AV1470" s="36"/>
      <c r="AW1470" s="36"/>
    </row>
    <row r="1471" spans="42:49">
      <c r="AP1471" s="36"/>
      <c r="AQ1471" s="36"/>
      <c r="AR1471" s="36"/>
      <c r="AS1471" s="36"/>
      <c r="AT1471" s="36"/>
      <c r="AU1471" s="36"/>
      <c r="AV1471" s="36"/>
      <c r="AW1471" s="36"/>
    </row>
    <row r="1472" spans="42:49">
      <c r="AP1472" s="36"/>
      <c r="AQ1472" s="36"/>
      <c r="AR1472" s="36"/>
      <c r="AS1472" s="36"/>
      <c r="AT1472" s="36"/>
      <c r="AU1472" s="36"/>
      <c r="AV1472" s="36"/>
      <c r="AW1472" s="36"/>
    </row>
    <row r="1473" spans="42:49">
      <c r="AP1473" s="36"/>
      <c r="AQ1473" s="36"/>
      <c r="AR1473" s="36"/>
      <c r="AS1473" s="36"/>
      <c r="AT1473" s="36"/>
      <c r="AU1473" s="36"/>
      <c r="AV1473" s="36"/>
      <c r="AW1473" s="36"/>
    </row>
    <row r="1474" spans="42:49">
      <c r="AP1474" s="36"/>
      <c r="AQ1474" s="36"/>
      <c r="AR1474" s="36"/>
      <c r="AS1474" s="36"/>
      <c r="AT1474" s="36"/>
      <c r="AU1474" s="36"/>
      <c r="AV1474" s="36"/>
      <c r="AW1474" s="36"/>
    </row>
    <row r="1475" spans="42:49">
      <c r="AP1475" s="36"/>
      <c r="AQ1475" s="36"/>
      <c r="AR1475" s="36"/>
      <c r="AS1475" s="36"/>
      <c r="AT1475" s="36"/>
      <c r="AU1475" s="36"/>
      <c r="AV1475" s="36"/>
      <c r="AW1475" s="36"/>
    </row>
    <row r="1476" spans="42:49">
      <c r="AP1476" s="36"/>
      <c r="AQ1476" s="36"/>
      <c r="AR1476" s="36"/>
      <c r="AS1476" s="36"/>
      <c r="AT1476" s="36"/>
      <c r="AU1476" s="36"/>
      <c r="AV1476" s="36"/>
      <c r="AW1476" s="36"/>
    </row>
    <row r="1477" spans="42:49">
      <c r="AP1477" s="36"/>
      <c r="AQ1477" s="36"/>
      <c r="AR1477" s="36"/>
      <c r="AS1477" s="36"/>
      <c r="AT1477" s="36"/>
      <c r="AU1477" s="36"/>
      <c r="AV1477" s="36"/>
      <c r="AW1477" s="36"/>
    </row>
    <row r="1478" spans="42:49">
      <c r="AP1478" s="36"/>
      <c r="AQ1478" s="36"/>
      <c r="AR1478" s="36"/>
      <c r="AS1478" s="36"/>
      <c r="AT1478" s="36"/>
      <c r="AU1478" s="36"/>
      <c r="AV1478" s="36"/>
      <c r="AW1478" s="36"/>
    </row>
    <row r="1479" spans="42:49">
      <c r="AP1479" s="36"/>
      <c r="AQ1479" s="36"/>
      <c r="AR1479" s="36"/>
      <c r="AS1479" s="36"/>
      <c r="AT1479" s="36"/>
      <c r="AU1479" s="36"/>
      <c r="AV1479" s="36"/>
      <c r="AW1479" s="36"/>
    </row>
    <row r="1480" spans="42:49">
      <c r="AP1480" s="36"/>
      <c r="AQ1480" s="36"/>
      <c r="AR1480" s="36"/>
      <c r="AS1480" s="36"/>
      <c r="AT1480" s="36"/>
      <c r="AU1480" s="36"/>
      <c r="AV1480" s="36"/>
      <c r="AW1480" s="36"/>
    </row>
    <row r="1481" spans="42:49">
      <c r="AP1481" s="36"/>
      <c r="AQ1481" s="36"/>
      <c r="AR1481" s="36"/>
      <c r="AS1481" s="36"/>
      <c r="AT1481" s="36"/>
      <c r="AU1481" s="36"/>
      <c r="AV1481" s="36"/>
      <c r="AW1481" s="36"/>
    </row>
    <row r="1482" spans="42:49">
      <c r="AP1482" s="36"/>
      <c r="AQ1482" s="36"/>
      <c r="AR1482" s="36"/>
      <c r="AS1482" s="36"/>
      <c r="AT1482" s="36"/>
      <c r="AU1482" s="36"/>
      <c r="AV1482" s="36"/>
      <c r="AW1482" s="36"/>
    </row>
    <row r="1483" spans="42:49">
      <c r="AP1483" s="36"/>
      <c r="AQ1483" s="36"/>
      <c r="AR1483" s="36"/>
      <c r="AS1483" s="36"/>
      <c r="AT1483" s="36"/>
      <c r="AU1483" s="36"/>
      <c r="AV1483" s="36"/>
      <c r="AW1483" s="36"/>
    </row>
    <row r="1484" spans="42:49">
      <c r="AP1484" s="36"/>
      <c r="AQ1484" s="36"/>
      <c r="AR1484" s="36"/>
      <c r="AS1484" s="36"/>
      <c r="AT1484" s="36"/>
      <c r="AU1484" s="36"/>
      <c r="AV1484" s="36"/>
      <c r="AW1484" s="36"/>
    </row>
    <row r="1485" spans="42:49">
      <c r="AP1485" s="36"/>
      <c r="AQ1485" s="36"/>
      <c r="AR1485" s="36"/>
      <c r="AS1485" s="36"/>
      <c r="AT1485" s="36"/>
      <c r="AU1485" s="36"/>
      <c r="AV1485" s="36"/>
      <c r="AW1485" s="36"/>
    </row>
    <row r="1486" spans="42:49">
      <c r="AP1486" s="36"/>
      <c r="AQ1486" s="36"/>
      <c r="AR1486" s="36"/>
      <c r="AS1486" s="36"/>
      <c r="AT1486" s="36"/>
      <c r="AU1486" s="36"/>
      <c r="AV1486" s="36"/>
      <c r="AW1486" s="36"/>
    </row>
    <row r="1487" spans="42:49">
      <c r="AP1487" s="36"/>
      <c r="AQ1487" s="36"/>
      <c r="AR1487" s="36"/>
      <c r="AS1487" s="36"/>
      <c r="AT1487" s="36"/>
      <c r="AU1487" s="36"/>
      <c r="AV1487" s="36"/>
      <c r="AW1487" s="36"/>
    </row>
    <row r="1488" spans="42:49">
      <c r="AP1488" s="36"/>
      <c r="AQ1488" s="36"/>
      <c r="AR1488" s="36"/>
      <c r="AS1488" s="36"/>
      <c r="AT1488" s="36"/>
      <c r="AU1488" s="36"/>
      <c r="AV1488" s="36"/>
      <c r="AW1488" s="36"/>
    </row>
    <row r="1489" spans="42:49">
      <c r="AP1489" s="36"/>
      <c r="AQ1489" s="36"/>
      <c r="AR1489" s="36"/>
      <c r="AS1489" s="36"/>
      <c r="AT1489" s="36"/>
      <c r="AU1489" s="36"/>
      <c r="AV1489" s="36"/>
      <c r="AW1489" s="36"/>
    </row>
    <row r="1490" spans="42:49">
      <c r="AP1490" s="36"/>
      <c r="AQ1490" s="36"/>
      <c r="AR1490" s="36"/>
      <c r="AS1490" s="36"/>
      <c r="AT1490" s="36"/>
      <c r="AU1490" s="36"/>
      <c r="AV1490" s="36"/>
      <c r="AW1490" s="36"/>
    </row>
    <row r="1491" spans="42:49">
      <c r="AP1491" s="36"/>
      <c r="AQ1491" s="36"/>
      <c r="AR1491" s="36"/>
      <c r="AS1491" s="36"/>
      <c r="AT1491" s="36"/>
      <c r="AU1491" s="36"/>
      <c r="AV1491" s="36"/>
      <c r="AW1491" s="36"/>
    </row>
    <row r="1492" spans="42:49">
      <c r="AP1492" s="36"/>
      <c r="AQ1492" s="36"/>
      <c r="AR1492" s="36"/>
      <c r="AS1492" s="36"/>
      <c r="AT1492" s="36"/>
      <c r="AU1492" s="36"/>
      <c r="AV1492" s="36"/>
      <c r="AW1492" s="36"/>
    </row>
    <row r="1493" spans="42:49">
      <c r="AP1493" s="36"/>
      <c r="AQ1493" s="36"/>
      <c r="AR1493" s="36"/>
      <c r="AS1493" s="36"/>
      <c r="AT1493" s="36"/>
      <c r="AU1493" s="36"/>
      <c r="AV1493" s="36"/>
      <c r="AW1493" s="36"/>
    </row>
    <row r="1494" spans="42:49">
      <c r="AP1494" s="36"/>
      <c r="AQ1494" s="36"/>
      <c r="AR1494" s="36"/>
      <c r="AS1494" s="36"/>
      <c r="AT1494" s="36"/>
      <c r="AU1494" s="36"/>
      <c r="AV1494" s="36"/>
      <c r="AW1494" s="36"/>
    </row>
    <row r="1495" spans="42:49">
      <c r="AP1495" s="36"/>
      <c r="AQ1495" s="36"/>
      <c r="AR1495" s="36"/>
      <c r="AS1495" s="36"/>
      <c r="AT1495" s="36"/>
      <c r="AU1495" s="36"/>
      <c r="AV1495" s="36"/>
      <c r="AW1495" s="36"/>
    </row>
    <row r="1496" spans="42:49">
      <c r="AP1496" s="36"/>
      <c r="AQ1496" s="36"/>
      <c r="AR1496" s="36"/>
      <c r="AS1496" s="36"/>
      <c r="AT1496" s="36"/>
      <c r="AU1496" s="36"/>
      <c r="AV1496" s="36"/>
      <c r="AW1496" s="36"/>
    </row>
    <row r="1497" spans="42:49">
      <c r="AP1497" s="36"/>
      <c r="AQ1497" s="36"/>
      <c r="AR1497" s="36"/>
      <c r="AS1497" s="36"/>
      <c r="AT1497" s="36"/>
      <c r="AU1497" s="36"/>
      <c r="AV1497" s="36"/>
      <c r="AW1497" s="36"/>
    </row>
    <row r="1498" spans="42:49">
      <c r="AP1498" s="36"/>
      <c r="AQ1498" s="36"/>
      <c r="AR1498" s="36"/>
      <c r="AS1498" s="36"/>
      <c r="AT1498" s="36"/>
      <c r="AU1498" s="36"/>
      <c r="AV1498" s="36"/>
      <c r="AW1498" s="36"/>
    </row>
    <row r="1499" spans="42:49">
      <c r="AP1499" s="36"/>
      <c r="AQ1499" s="36"/>
      <c r="AR1499" s="36"/>
      <c r="AS1499" s="36"/>
      <c r="AT1499" s="36"/>
      <c r="AU1499" s="36"/>
      <c r="AV1499" s="36"/>
      <c r="AW1499" s="36"/>
    </row>
    <row r="1500" spans="42:49">
      <c r="AP1500" s="36"/>
      <c r="AQ1500" s="36"/>
      <c r="AR1500" s="36"/>
      <c r="AS1500" s="36"/>
      <c r="AT1500" s="36"/>
      <c r="AU1500" s="36"/>
      <c r="AV1500" s="36"/>
      <c r="AW1500" s="36"/>
    </row>
    <row r="1501" spans="42:49">
      <c r="AP1501" s="36"/>
      <c r="AQ1501" s="36"/>
      <c r="AR1501" s="36"/>
      <c r="AS1501" s="36"/>
      <c r="AT1501" s="36"/>
      <c r="AU1501" s="36"/>
      <c r="AV1501" s="36"/>
      <c r="AW1501" s="36"/>
    </row>
    <row r="1502" spans="42:49">
      <c r="AP1502" s="36"/>
      <c r="AQ1502" s="36"/>
      <c r="AR1502" s="36"/>
      <c r="AS1502" s="36"/>
      <c r="AT1502" s="36"/>
      <c r="AU1502" s="36"/>
      <c r="AV1502" s="36"/>
      <c r="AW1502" s="36"/>
    </row>
    <row r="1503" spans="42:49">
      <c r="AP1503" s="36"/>
      <c r="AQ1503" s="36"/>
      <c r="AR1503" s="36"/>
      <c r="AS1503" s="36"/>
      <c r="AT1503" s="36"/>
      <c r="AU1503" s="36"/>
      <c r="AV1503" s="36"/>
      <c r="AW1503" s="36"/>
    </row>
    <row r="1504" spans="42:49">
      <c r="AP1504" s="36"/>
      <c r="AQ1504" s="36"/>
      <c r="AR1504" s="36"/>
      <c r="AS1504" s="36"/>
      <c r="AT1504" s="36"/>
      <c r="AU1504" s="36"/>
      <c r="AV1504" s="36"/>
      <c r="AW1504" s="36"/>
    </row>
    <row r="1505" spans="42:49">
      <c r="AP1505" s="36"/>
      <c r="AQ1505" s="36"/>
      <c r="AR1505" s="36"/>
      <c r="AS1505" s="36"/>
      <c r="AT1505" s="36"/>
      <c r="AU1505" s="36"/>
      <c r="AV1505" s="36"/>
      <c r="AW1505" s="36"/>
    </row>
    <row r="1506" spans="42:49">
      <c r="AP1506" s="36"/>
      <c r="AQ1506" s="36"/>
      <c r="AR1506" s="36"/>
      <c r="AS1506" s="36"/>
      <c r="AT1506" s="36"/>
      <c r="AU1506" s="36"/>
      <c r="AV1506" s="36"/>
      <c r="AW1506" s="36"/>
    </row>
    <row r="1507" spans="42:49">
      <c r="AP1507" s="36"/>
      <c r="AQ1507" s="36"/>
      <c r="AR1507" s="36"/>
      <c r="AS1507" s="36"/>
      <c r="AT1507" s="36"/>
      <c r="AU1507" s="36"/>
      <c r="AV1507" s="36"/>
      <c r="AW1507" s="36"/>
    </row>
    <row r="1508" spans="42:49">
      <c r="AP1508" s="36"/>
      <c r="AQ1508" s="36"/>
      <c r="AR1508" s="36"/>
      <c r="AS1508" s="36"/>
      <c r="AT1508" s="36"/>
      <c r="AU1508" s="36"/>
      <c r="AV1508" s="36"/>
      <c r="AW1508" s="36"/>
    </row>
    <row r="1509" spans="42:49">
      <c r="AP1509" s="36"/>
      <c r="AQ1509" s="36"/>
      <c r="AR1509" s="36"/>
      <c r="AS1509" s="36"/>
      <c r="AT1509" s="36"/>
      <c r="AU1509" s="36"/>
      <c r="AV1509" s="36"/>
      <c r="AW1509" s="36"/>
    </row>
    <row r="1510" spans="42:49">
      <c r="AP1510" s="36"/>
      <c r="AQ1510" s="36"/>
      <c r="AR1510" s="36"/>
      <c r="AS1510" s="36"/>
      <c r="AT1510" s="36"/>
      <c r="AU1510" s="36"/>
      <c r="AV1510" s="36"/>
      <c r="AW1510" s="36"/>
    </row>
    <row r="1511" spans="42:49">
      <c r="AP1511" s="36"/>
      <c r="AQ1511" s="36"/>
      <c r="AR1511" s="36"/>
      <c r="AS1511" s="36"/>
      <c r="AT1511" s="36"/>
      <c r="AU1511" s="36"/>
      <c r="AV1511" s="36"/>
      <c r="AW1511" s="36"/>
    </row>
    <row r="1512" spans="42:49">
      <c r="AP1512" s="36"/>
      <c r="AQ1512" s="36"/>
      <c r="AR1512" s="36"/>
      <c r="AS1512" s="36"/>
      <c r="AT1512" s="36"/>
      <c r="AU1512" s="36"/>
      <c r="AV1512" s="36"/>
      <c r="AW1512" s="36"/>
    </row>
    <row r="1513" spans="42:49">
      <c r="AP1513" s="36"/>
      <c r="AQ1513" s="36"/>
      <c r="AR1513" s="36"/>
      <c r="AS1513" s="36"/>
      <c r="AT1513" s="36"/>
      <c r="AU1513" s="36"/>
      <c r="AV1513" s="36"/>
      <c r="AW1513" s="36"/>
    </row>
    <row r="1514" spans="42:49">
      <c r="AP1514" s="36"/>
      <c r="AQ1514" s="36"/>
      <c r="AR1514" s="36"/>
      <c r="AS1514" s="36"/>
      <c r="AT1514" s="36"/>
      <c r="AU1514" s="36"/>
      <c r="AV1514" s="36"/>
      <c r="AW1514" s="36"/>
    </row>
    <row r="1515" spans="42:49">
      <c r="AP1515" s="36"/>
      <c r="AQ1515" s="36"/>
      <c r="AR1515" s="36"/>
      <c r="AS1515" s="36"/>
      <c r="AT1515" s="36"/>
      <c r="AU1515" s="36"/>
      <c r="AV1515" s="36"/>
      <c r="AW1515" s="36"/>
    </row>
    <row r="1516" spans="42:49">
      <c r="AP1516" s="36"/>
      <c r="AQ1516" s="36"/>
      <c r="AR1516" s="36"/>
      <c r="AS1516" s="36"/>
      <c r="AT1516" s="36"/>
      <c r="AU1516" s="36"/>
      <c r="AV1516" s="36"/>
      <c r="AW1516" s="36"/>
    </row>
    <row r="1517" spans="42:49">
      <c r="AP1517" s="36"/>
      <c r="AQ1517" s="36"/>
      <c r="AR1517" s="36"/>
      <c r="AS1517" s="36"/>
      <c r="AT1517" s="36"/>
      <c r="AU1517" s="36"/>
      <c r="AV1517" s="36"/>
      <c r="AW1517" s="36"/>
    </row>
    <row r="1518" spans="42:49">
      <c r="AP1518" s="36"/>
      <c r="AQ1518" s="36"/>
      <c r="AR1518" s="36"/>
      <c r="AS1518" s="36"/>
      <c r="AT1518" s="36"/>
      <c r="AU1518" s="36"/>
      <c r="AV1518" s="36"/>
      <c r="AW1518" s="36"/>
    </row>
    <row r="1519" spans="42:49">
      <c r="AP1519" s="36"/>
      <c r="AQ1519" s="36"/>
      <c r="AR1519" s="36"/>
      <c r="AS1519" s="36"/>
      <c r="AT1519" s="36"/>
      <c r="AU1519" s="36"/>
      <c r="AV1519" s="36"/>
      <c r="AW1519" s="36"/>
    </row>
    <row r="1520" spans="42:49">
      <c r="AP1520" s="36"/>
      <c r="AQ1520" s="36"/>
      <c r="AR1520" s="36"/>
      <c r="AS1520" s="36"/>
      <c r="AT1520" s="36"/>
      <c r="AU1520" s="36"/>
      <c r="AV1520" s="36"/>
      <c r="AW1520" s="36"/>
    </row>
    <row r="1521" spans="42:49">
      <c r="AP1521" s="36"/>
      <c r="AQ1521" s="36"/>
      <c r="AR1521" s="36"/>
      <c r="AS1521" s="36"/>
      <c r="AT1521" s="36"/>
      <c r="AU1521" s="36"/>
      <c r="AV1521" s="36"/>
      <c r="AW1521" s="36"/>
    </row>
    <row r="1522" spans="42:49">
      <c r="AP1522" s="36"/>
      <c r="AQ1522" s="36"/>
      <c r="AR1522" s="36"/>
      <c r="AS1522" s="36"/>
      <c r="AT1522" s="36"/>
      <c r="AU1522" s="36"/>
      <c r="AV1522" s="36"/>
      <c r="AW1522" s="36"/>
    </row>
    <row r="1523" spans="42:49">
      <c r="AP1523" s="36"/>
      <c r="AQ1523" s="36"/>
      <c r="AR1523" s="36"/>
      <c r="AS1523" s="36"/>
      <c r="AT1523" s="36"/>
      <c r="AU1523" s="36"/>
      <c r="AV1523" s="36"/>
      <c r="AW1523" s="36"/>
    </row>
    <row r="1524" spans="42:49">
      <c r="AP1524" s="36"/>
      <c r="AQ1524" s="36"/>
      <c r="AR1524" s="36"/>
      <c r="AS1524" s="36"/>
      <c r="AT1524" s="36"/>
      <c r="AU1524" s="36"/>
      <c r="AV1524" s="36"/>
      <c r="AW1524" s="36"/>
    </row>
    <row r="1525" spans="42:49">
      <c r="AP1525" s="36"/>
      <c r="AQ1525" s="36"/>
      <c r="AR1525" s="36"/>
      <c r="AS1525" s="36"/>
      <c r="AT1525" s="36"/>
      <c r="AU1525" s="36"/>
      <c r="AV1525" s="36"/>
      <c r="AW1525" s="36"/>
    </row>
    <row r="1526" spans="42:49">
      <c r="AP1526" s="36"/>
      <c r="AQ1526" s="36"/>
      <c r="AR1526" s="36"/>
      <c r="AS1526" s="36"/>
      <c r="AT1526" s="36"/>
      <c r="AU1526" s="36"/>
      <c r="AV1526" s="36"/>
      <c r="AW1526" s="36"/>
    </row>
    <row r="1527" spans="42:49">
      <c r="AP1527" s="36"/>
      <c r="AQ1527" s="36"/>
      <c r="AR1527" s="36"/>
      <c r="AS1527" s="36"/>
      <c r="AT1527" s="36"/>
      <c r="AU1527" s="36"/>
      <c r="AV1527" s="36"/>
      <c r="AW1527" s="36"/>
    </row>
    <row r="1528" spans="42:49">
      <c r="AP1528" s="36"/>
      <c r="AQ1528" s="36"/>
      <c r="AR1528" s="36"/>
      <c r="AS1528" s="36"/>
      <c r="AT1528" s="36"/>
      <c r="AU1528" s="36"/>
      <c r="AV1528" s="36"/>
      <c r="AW1528" s="36"/>
    </row>
    <row r="1529" spans="42:49">
      <c r="AP1529" s="36"/>
      <c r="AQ1529" s="36"/>
      <c r="AR1529" s="36"/>
      <c r="AS1529" s="36"/>
      <c r="AT1529" s="36"/>
      <c r="AU1529" s="36"/>
      <c r="AV1529" s="36"/>
      <c r="AW1529" s="36"/>
    </row>
    <row r="1530" spans="42:49">
      <c r="AP1530" s="36"/>
      <c r="AQ1530" s="36"/>
      <c r="AR1530" s="36"/>
      <c r="AS1530" s="36"/>
      <c r="AT1530" s="36"/>
      <c r="AU1530" s="36"/>
      <c r="AV1530" s="36"/>
      <c r="AW1530" s="36"/>
    </row>
    <row r="1531" spans="42:49">
      <c r="AP1531" s="36"/>
      <c r="AQ1531" s="36"/>
      <c r="AR1531" s="36"/>
      <c r="AS1531" s="36"/>
      <c r="AT1531" s="36"/>
      <c r="AU1531" s="36"/>
      <c r="AV1531" s="36"/>
      <c r="AW1531" s="36"/>
    </row>
    <row r="1532" spans="42:49">
      <c r="AP1532" s="36"/>
      <c r="AQ1532" s="36"/>
      <c r="AR1532" s="36"/>
      <c r="AS1532" s="36"/>
      <c r="AT1532" s="36"/>
      <c r="AU1532" s="36"/>
      <c r="AV1532" s="36"/>
      <c r="AW1532" s="36"/>
    </row>
    <row r="1533" spans="42:49">
      <c r="AP1533" s="36"/>
      <c r="AQ1533" s="36"/>
      <c r="AR1533" s="36"/>
      <c r="AS1533" s="36"/>
      <c r="AT1533" s="36"/>
      <c r="AU1533" s="36"/>
      <c r="AV1533" s="36"/>
      <c r="AW1533" s="36"/>
    </row>
    <row r="1534" spans="42:49">
      <c r="AP1534" s="36"/>
      <c r="AQ1534" s="36"/>
      <c r="AR1534" s="36"/>
      <c r="AS1534" s="36"/>
      <c r="AT1534" s="36"/>
      <c r="AU1534" s="36"/>
      <c r="AV1534" s="36"/>
      <c r="AW1534" s="36"/>
    </row>
    <row r="1535" spans="42:49">
      <c r="AP1535" s="36"/>
      <c r="AQ1535" s="36"/>
      <c r="AR1535" s="36"/>
      <c r="AS1535" s="36"/>
      <c r="AT1535" s="36"/>
      <c r="AU1535" s="36"/>
      <c r="AV1535" s="36"/>
      <c r="AW1535" s="36"/>
    </row>
    <row r="1536" spans="42:49">
      <c r="AP1536" s="36"/>
      <c r="AQ1536" s="36"/>
      <c r="AR1536" s="36"/>
      <c r="AS1536" s="36"/>
      <c r="AT1536" s="36"/>
      <c r="AU1536" s="36"/>
      <c r="AV1536" s="36"/>
      <c r="AW1536" s="36"/>
    </row>
    <row r="1537" spans="42:49">
      <c r="AP1537" s="36"/>
      <c r="AQ1537" s="36"/>
      <c r="AR1537" s="36"/>
      <c r="AS1537" s="36"/>
      <c r="AT1537" s="36"/>
      <c r="AU1537" s="36"/>
      <c r="AV1537" s="36"/>
      <c r="AW1537" s="36"/>
    </row>
    <row r="1538" spans="42:49">
      <c r="AP1538" s="36"/>
      <c r="AQ1538" s="36"/>
      <c r="AR1538" s="36"/>
      <c r="AS1538" s="36"/>
      <c r="AT1538" s="36"/>
      <c r="AU1538" s="36"/>
      <c r="AV1538" s="36"/>
      <c r="AW1538" s="36"/>
    </row>
    <row r="1539" spans="42:49">
      <c r="AP1539" s="36"/>
      <c r="AQ1539" s="36"/>
      <c r="AR1539" s="36"/>
      <c r="AS1539" s="36"/>
      <c r="AT1539" s="36"/>
      <c r="AU1539" s="36"/>
      <c r="AV1539" s="36"/>
      <c r="AW1539" s="36"/>
    </row>
    <row r="1540" spans="42:49">
      <c r="AP1540" s="36"/>
      <c r="AQ1540" s="36"/>
      <c r="AR1540" s="36"/>
      <c r="AS1540" s="36"/>
      <c r="AT1540" s="36"/>
      <c r="AU1540" s="36"/>
      <c r="AV1540" s="36"/>
      <c r="AW1540" s="36"/>
    </row>
    <row r="1541" spans="42:49">
      <c r="AP1541" s="36"/>
      <c r="AQ1541" s="36"/>
      <c r="AR1541" s="36"/>
      <c r="AS1541" s="36"/>
      <c r="AT1541" s="36"/>
      <c r="AU1541" s="36"/>
      <c r="AV1541" s="36"/>
      <c r="AW1541" s="36"/>
    </row>
    <row r="1542" spans="42:49">
      <c r="AP1542" s="36"/>
      <c r="AQ1542" s="36"/>
      <c r="AR1542" s="36"/>
      <c r="AS1542" s="36"/>
      <c r="AT1542" s="36"/>
      <c r="AU1542" s="36"/>
      <c r="AV1542" s="36"/>
      <c r="AW1542" s="36"/>
    </row>
    <row r="1543" spans="42:49">
      <c r="AP1543" s="36"/>
      <c r="AQ1543" s="36"/>
      <c r="AR1543" s="36"/>
      <c r="AS1543" s="36"/>
      <c r="AT1543" s="36"/>
      <c r="AU1543" s="36"/>
      <c r="AV1543" s="36"/>
      <c r="AW1543" s="36"/>
    </row>
    <row r="1544" spans="42:49">
      <c r="AP1544" s="36"/>
      <c r="AQ1544" s="36"/>
      <c r="AR1544" s="36"/>
      <c r="AS1544" s="36"/>
      <c r="AT1544" s="36"/>
      <c r="AU1544" s="36"/>
      <c r="AV1544" s="36"/>
      <c r="AW1544" s="36"/>
    </row>
    <row r="1545" spans="42:49">
      <c r="AP1545" s="36"/>
      <c r="AQ1545" s="36"/>
      <c r="AR1545" s="36"/>
      <c r="AS1545" s="36"/>
      <c r="AT1545" s="36"/>
      <c r="AU1545" s="36"/>
      <c r="AV1545" s="36"/>
      <c r="AW1545" s="36"/>
    </row>
    <row r="1546" spans="42:49">
      <c r="AP1546" s="36"/>
      <c r="AQ1546" s="36"/>
      <c r="AR1546" s="36"/>
      <c r="AS1546" s="36"/>
      <c r="AT1546" s="36"/>
      <c r="AU1546" s="36"/>
      <c r="AV1546" s="36"/>
      <c r="AW1546" s="36"/>
    </row>
    <row r="1547" spans="42:49">
      <c r="AP1547" s="36"/>
      <c r="AQ1547" s="36"/>
      <c r="AR1547" s="36"/>
      <c r="AS1547" s="36"/>
      <c r="AT1547" s="36"/>
      <c r="AU1547" s="36"/>
      <c r="AV1547" s="36"/>
      <c r="AW1547" s="36"/>
    </row>
    <row r="1548" spans="42:49">
      <c r="AP1548" s="36"/>
      <c r="AQ1548" s="36"/>
      <c r="AR1548" s="36"/>
      <c r="AS1548" s="36"/>
      <c r="AT1548" s="36"/>
      <c r="AU1548" s="36"/>
      <c r="AV1548" s="36"/>
      <c r="AW1548" s="36"/>
    </row>
    <row r="1549" spans="42:49">
      <c r="AP1549" s="36"/>
      <c r="AQ1549" s="36"/>
      <c r="AR1549" s="36"/>
      <c r="AS1549" s="36"/>
      <c r="AT1549" s="36"/>
      <c r="AU1549" s="36"/>
      <c r="AV1549" s="36"/>
      <c r="AW1549" s="36"/>
    </row>
    <row r="1550" spans="42:49">
      <c r="AP1550" s="36"/>
      <c r="AQ1550" s="36"/>
      <c r="AR1550" s="36"/>
      <c r="AS1550" s="36"/>
      <c r="AT1550" s="36"/>
      <c r="AU1550" s="36"/>
      <c r="AV1550" s="36"/>
      <c r="AW1550" s="36"/>
    </row>
    <row r="1551" spans="42:49">
      <c r="AP1551" s="36"/>
      <c r="AQ1551" s="36"/>
      <c r="AR1551" s="36"/>
      <c r="AS1551" s="36"/>
      <c r="AT1551" s="36"/>
      <c r="AU1551" s="36"/>
      <c r="AV1551" s="36"/>
      <c r="AW1551" s="36"/>
    </row>
    <row r="1552" spans="42:49">
      <c r="AP1552" s="36"/>
      <c r="AQ1552" s="36"/>
      <c r="AR1552" s="36"/>
      <c r="AS1552" s="36"/>
      <c r="AT1552" s="36"/>
      <c r="AU1552" s="36"/>
      <c r="AV1552" s="36"/>
      <c r="AW1552" s="36"/>
    </row>
    <row r="1553" spans="42:49">
      <c r="AP1553" s="36"/>
      <c r="AQ1553" s="36"/>
      <c r="AR1553" s="36"/>
      <c r="AS1553" s="36"/>
      <c r="AT1553" s="36"/>
      <c r="AU1553" s="36"/>
      <c r="AV1553" s="36"/>
      <c r="AW1553" s="36"/>
    </row>
    <row r="1554" spans="42:49">
      <c r="AP1554" s="36"/>
      <c r="AQ1554" s="36"/>
      <c r="AR1554" s="36"/>
      <c r="AS1554" s="36"/>
      <c r="AT1554" s="36"/>
      <c r="AU1554" s="36"/>
      <c r="AV1554" s="36"/>
      <c r="AW1554" s="36"/>
    </row>
    <row r="1555" spans="42:49">
      <c r="AP1555" s="36"/>
      <c r="AQ1555" s="36"/>
      <c r="AR1555" s="36"/>
      <c r="AS1555" s="36"/>
      <c r="AT1555" s="36"/>
      <c r="AU1555" s="36"/>
      <c r="AV1555" s="36"/>
      <c r="AW1555" s="36"/>
    </row>
    <row r="1556" spans="42:49">
      <c r="AP1556" s="36"/>
      <c r="AQ1556" s="36"/>
      <c r="AR1556" s="36"/>
      <c r="AS1556" s="36"/>
      <c r="AT1556" s="36"/>
      <c r="AU1556" s="36"/>
      <c r="AV1556" s="36"/>
      <c r="AW1556" s="36"/>
    </row>
    <row r="1557" spans="42:49">
      <c r="AP1557" s="36"/>
      <c r="AQ1557" s="36"/>
      <c r="AR1557" s="36"/>
      <c r="AS1557" s="36"/>
      <c r="AT1557" s="36"/>
      <c r="AU1557" s="36"/>
      <c r="AV1557" s="36"/>
      <c r="AW1557" s="36"/>
    </row>
    <row r="1558" spans="42:49">
      <c r="AP1558" s="36"/>
      <c r="AQ1558" s="36"/>
      <c r="AR1558" s="36"/>
      <c r="AS1558" s="36"/>
      <c r="AT1558" s="36"/>
      <c r="AU1558" s="36"/>
      <c r="AV1558" s="36"/>
      <c r="AW1558" s="36"/>
    </row>
    <row r="1559" spans="42:49">
      <c r="AP1559" s="36"/>
      <c r="AQ1559" s="36"/>
      <c r="AR1559" s="36"/>
      <c r="AS1559" s="36"/>
      <c r="AT1559" s="36"/>
      <c r="AU1559" s="36"/>
      <c r="AV1559" s="36"/>
      <c r="AW1559" s="36"/>
    </row>
    <row r="1560" spans="42:49">
      <c r="AP1560" s="36"/>
      <c r="AQ1560" s="36"/>
      <c r="AR1560" s="36"/>
      <c r="AS1560" s="36"/>
      <c r="AT1560" s="36"/>
      <c r="AU1560" s="36"/>
      <c r="AV1560" s="36"/>
      <c r="AW1560" s="36"/>
    </row>
    <row r="1561" spans="42:49">
      <c r="AP1561" s="36"/>
      <c r="AQ1561" s="36"/>
      <c r="AR1561" s="36"/>
      <c r="AS1561" s="36"/>
      <c r="AT1561" s="36"/>
      <c r="AU1561" s="36"/>
      <c r="AV1561" s="36"/>
      <c r="AW1561" s="36"/>
    </row>
    <row r="1562" spans="42:49">
      <c r="AP1562" s="36"/>
      <c r="AQ1562" s="36"/>
      <c r="AR1562" s="36"/>
      <c r="AS1562" s="36"/>
      <c r="AT1562" s="36"/>
      <c r="AU1562" s="36"/>
      <c r="AV1562" s="36"/>
      <c r="AW1562" s="36"/>
    </row>
    <row r="1563" spans="42:49">
      <c r="AP1563" s="36"/>
      <c r="AQ1563" s="36"/>
      <c r="AR1563" s="36"/>
      <c r="AS1563" s="36"/>
      <c r="AT1563" s="36"/>
      <c r="AU1563" s="36"/>
      <c r="AV1563" s="36"/>
      <c r="AW1563" s="36"/>
    </row>
    <row r="1564" spans="42:49">
      <c r="AP1564" s="36"/>
      <c r="AQ1564" s="36"/>
      <c r="AR1564" s="36"/>
      <c r="AS1564" s="36"/>
      <c r="AT1564" s="36"/>
      <c r="AU1564" s="36"/>
      <c r="AV1564" s="36"/>
      <c r="AW1564" s="36"/>
    </row>
    <row r="1565" spans="42:49">
      <c r="AP1565" s="36"/>
      <c r="AQ1565" s="36"/>
      <c r="AR1565" s="36"/>
      <c r="AS1565" s="36"/>
      <c r="AT1565" s="36"/>
      <c r="AU1565" s="36"/>
      <c r="AV1565" s="36"/>
      <c r="AW1565" s="36"/>
    </row>
    <row r="1566" spans="42:49">
      <c r="AP1566" s="36"/>
      <c r="AQ1566" s="36"/>
      <c r="AR1566" s="36"/>
      <c r="AS1566" s="36"/>
      <c r="AT1566" s="36"/>
      <c r="AU1566" s="36"/>
      <c r="AV1566" s="36"/>
      <c r="AW1566" s="36"/>
    </row>
    <row r="1567" spans="42:49">
      <c r="AP1567" s="36"/>
      <c r="AQ1567" s="36"/>
      <c r="AR1567" s="36"/>
      <c r="AS1567" s="36"/>
      <c r="AT1567" s="36"/>
      <c r="AU1567" s="36"/>
      <c r="AV1567" s="36"/>
      <c r="AW1567" s="36"/>
    </row>
    <row r="1568" spans="42:49">
      <c r="AP1568" s="36"/>
      <c r="AQ1568" s="36"/>
      <c r="AR1568" s="36"/>
      <c r="AS1568" s="36"/>
      <c r="AT1568" s="36"/>
      <c r="AU1568" s="36"/>
      <c r="AV1568" s="36"/>
      <c r="AW1568" s="36"/>
    </row>
    <row r="1569" spans="42:49">
      <c r="AP1569" s="36"/>
      <c r="AQ1569" s="36"/>
      <c r="AR1569" s="36"/>
      <c r="AS1569" s="36"/>
      <c r="AT1569" s="36"/>
      <c r="AU1569" s="36"/>
      <c r="AV1569" s="36"/>
      <c r="AW1569" s="36"/>
    </row>
    <row r="1570" spans="42:49">
      <c r="AP1570" s="36"/>
      <c r="AQ1570" s="36"/>
      <c r="AR1570" s="36"/>
      <c r="AS1570" s="36"/>
      <c r="AT1570" s="36"/>
      <c r="AU1570" s="36"/>
      <c r="AV1570" s="36"/>
      <c r="AW1570" s="36"/>
    </row>
    <row r="1571" spans="42:49">
      <c r="AP1571" s="36"/>
      <c r="AQ1571" s="36"/>
      <c r="AR1571" s="36"/>
      <c r="AS1571" s="36"/>
      <c r="AT1571" s="36"/>
      <c r="AU1571" s="36"/>
      <c r="AV1571" s="36"/>
      <c r="AW1571" s="36"/>
    </row>
    <row r="1572" spans="42:49">
      <c r="AP1572" s="36"/>
      <c r="AQ1572" s="36"/>
      <c r="AR1572" s="36"/>
      <c r="AS1572" s="36"/>
      <c r="AT1572" s="36"/>
      <c r="AU1572" s="36"/>
      <c r="AV1572" s="36"/>
      <c r="AW1572" s="36"/>
    </row>
    <row r="1573" spans="42:49">
      <c r="AP1573" s="36"/>
      <c r="AQ1573" s="36"/>
      <c r="AR1573" s="36"/>
      <c r="AS1573" s="36"/>
      <c r="AT1573" s="36"/>
      <c r="AU1573" s="36"/>
      <c r="AV1573" s="36"/>
      <c r="AW1573" s="36"/>
    </row>
    <row r="1574" spans="42:49">
      <c r="AP1574" s="36"/>
      <c r="AQ1574" s="36"/>
      <c r="AR1574" s="36"/>
      <c r="AS1574" s="36"/>
      <c r="AT1574" s="36"/>
      <c r="AU1574" s="36"/>
      <c r="AV1574" s="36"/>
      <c r="AW1574" s="36"/>
    </row>
    <row r="1575" spans="42:49">
      <c r="AP1575" s="36"/>
      <c r="AQ1575" s="36"/>
      <c r="AR1575" s="36"/>
      <c r="AS1575" s="36"/>
      <c r="AT1575" s="36"/>
      <c r="AU1575" s="36"/>
      <c r="AV1575" s="36"/>
      <c r="AW1575" s="36"/>
    </row>
    <row r="1576" spans="42:49">
      <c r="AP1576" s="36"/>
      <c r="AQ1576" s="36"/>
      <c r="AR1576" s="36"/>
      <c r="AS1576" s="36"/>
      <c r="AT1576" s="36"/>
      <c r="AU1576" s="36"/>
      <c r="AV1576" s="36"/>
      <c r="AW1576" s="36"/>
    </row>
    <row r="1577" spans="42:49">
      <c r="AP1577" s="36"/>
      <c r="AQ1577" s="36"/>
      <c r="AR1577" s="36"/>
      <c r="AS1577" s="36"/>
      <c r="AT1577" s="36"/>
      <c r="AU1577" s="36"/>
      <c r="AV1577" s="36"/>
      <c r="AW1577" s="36"/>
    </row>
    <row r="1578" spans="42:49">
      <c r="AP1578" s="36"/>
      <c r="AQ1578" s="36"/>
      <c r="AR1578" s="36"/>
      <c r="AS1578" s="36"/>
      <c r="AT1578" s="36"/>
      <c r="AU1578" s="36"/>
      <c r="AV1578" s="36"/>
      <c r="AW1578" s="36"/>
    </row>
    <row r="1579" spans="42:49">
      <c r="AP1579" s="36"/>
      <c r="AQ1579" s="36"/>
      <c r="AR1579" s="36"/>
      <c r="AS1579" s="36"/>
      <c r="AT1579" s="36"/>
      <c r="AU1579" s="36"/>
      <c r="AV1579" s="36"/>
      <c r="AW1579" s="36"/>
    </row>
    <row r="1580" spans="42:49">
      <c r="AP1580" s="36"/>
      <c r="AQ1580" s="36"/>
      <c r="AR1580" s="36"/>
      <c r="AS1580" s="36"/>
      <c r="AT1580" s="36"/>
      <c r="AU1580" s="36"/>
      <c r="AV1580" s="36"/>
      <c r="AW1580" s="36"/>
    </row>
    <row r="1581" spans="42:49">
      <c r="AP1581" s="36"/>
      <c r="AQ1581" s="36"/>
      <c r="AR1581" s="36"/>
      <c r="AS1581" s="36"/>
      <c r="AT1581" s="36"/>
      <c r="AU1581" s="36"/>
      <c r="AV1581" s="36"/>
      <c r="AW1581" s="36"/>
    </row>
    <row r="1582" spans="42:49">
      <c r="AP1582" s="36"/>
      <c r="AQ1582" s="36"/>
      <c r="AR1582" s="36"/>
      <c r="AS1582" s="36"/>
      <c r="AT1582" s="36"/>
      <c r="AU1582" s="36"/>
      <c r="AV1582" s="36"/>
      <c r="AW1582" s="36"/>
    </row>
    <row r="1583" spans="42:49">
      <c r="AP1583" s="36"/>
      <c r="AQ1583" s="36"/>
      <c r="AR1583" s="36"/>
      <c r="AS1583" s="36"/>
      <c r="AT1583" s="36"/>
      <c r="AU1583" s="36"/>
      <c r="AV1583" s="36"/>
      <c r="AW1583" s="36"/>
    </row>
    <row r="1584" spans="42:49">
      <c r="AP1584" s="36"/>
      <c r="AQ1584" s="36"/>
      <c r="AR1584" s="36"/>
      <c r="AS1584" s="36"/>
      <c r="AT1584" s="36"/>
      <c r="AU1584" s="36"/>
      <c r="AV1584" s="36"/>
      <c r="AW1584" s="36"/>
    </row>
    <row r="1585" spans="42:49">
      <c r="AP1585" s="36"/>
      <c r="AQ1585" s="36"/>
      <c r="AR1585" s="36"/>
      <c r="AS1585" s="36"/>
      <c r="AT1585" s="36"/>
      <c r="AU1585" s="36"/>
      <c r="AV1585" s="36"/>
      <c r="AW1585" s="36"/>
    </row>
    <row r="1586" spans="42:49">
      <c r="AP1586" s="36"/>
      <c r="AQ1586" s="36"/>
      <c r="AR1586" s="36"/>
      <c r="AS1586" s="36"/>
      <c r="AT1586" s="36"/>
      <c r="AU1586" s="36"/>
      <c r="AV1586" s="36"/>
      <c r="AW1586" s="36"/>
    </row>
    <row r="1587" spans="42:49">
      <c r="AP1587" s="36"/>
      <c r="AQ1587" s="36"/>
      <c r="AR1587" s="36"/>
      <c r="AS1587" s="36"/>
      <c r="AT1587" s="36"/>
      <c r="AU1587" s="36"/>
      <c r="AV1587" s="36"/>
      <c r="AW1587" s="36"/>
    </row>
    <row r="1588" spans="42:49">
      <c r="AP1588" s="36"/>
      <c r="AQ1588" s="36"/>
      <c r="AR1588" s="36"/>
      <c r="AS1588" s="36"/>
      <c r="AT1588" s="36"/>
      <c r="AU1588" s="36"/>
      <c r="AV1588" s="36"/>
      <c r="AW1588" s="36"/>
    </row>
    <row r="1589" spans="42:49">
      <c r="AP1589" s="36"/>
      <c r="AQ1589" s="36"/>
      <c r="AR1589" s="36"/>
      <c r="AS1589" s="36"/>
      <c r="AT1589" s="36"/>
      <c r="AU1589" s="36"/>
      <c r="AV1589" s="36"/>
      <c r="AW1589" s="36"/>
    </row>
    <row r="1590" spans="42:49">
      <c r="AP1590" s="36"/>
      <c r="AQ1590" s="36"/>
      <c r="AR1590" s="36"/>
      <c r="AS1590" s="36"/>
      <c r="AT1590" s="36"/>
      <c r="AU1590" s="36"/>
      <c r="AV1590" s="36"/>
      <c r="AW1590" s="36"/>
    </row>
    <row r="1591" spans="42:49">
      <c r="AP1591" s="36"/>
      <c r="AQ1591" s="36"/>
      <c r="AR1591" s="36"/>
      <c r="AS1591" s="36"/>
      <c r="AT1591" s="36"/>
      <c r="AU1591" s="36"/>
      <c r="AV1591" s="36"/>
      <c r="AW1591" s="36"/>
    </row>
    <row r="1592" spans="42:49">
      <c r="AP1592" s="36"/>
      <c r="AQ1592" s="36"/>
      <c r="AR1592" s="36"/>
      <c r="AS1592" s="36"/>
      <c r="AT1592" s="36"/>
      <c r="AU1592" s="36"/>
      <c r="AV1592" s="36"/>
      <c r="AW1592" s="36"/>
    </row>
    <row r="1593" spans="42:49">
      <c r="AP1593" s="36"/>
      <c r="AQ1593" s="36"/>
      <c r="AR1593" s="36"/>
      <c r="AS1593" s="36"/>
      <c r="AT1593" s="36"/>
      <c r="AU1593" s="36"/>
      <c r="AV1593" s="36"/>
      <c r="AW1593" s="36"/>
    </row>
    <row r="1594" spans="42:49">
      <c r="AP1594" s="36"/>
      <c r="AQ1594" s="36"/>
      <c r="AR1594" s="36"/>
      <c r="AS1594" s="36"/>
      <c r="AT1594" s="36"/>
      <c r="AU1594" s="36"/>
      <c r="AV1594" s="36"/>
      <c r="AW1594" s="36"/>
    </row>
    <row r="1595" spans="42:49">
      <c r="AP1595" s="36"/>
      <c r="AQ1595" s="36"/>
      <c r="AR1595" s="36"/>
      <c r="AS1595" s="36"/>
      <c r="AT1595" s="36"/>
      <c r="AU1595" s="36"/>
      <c r="AV1595" s="36"/>
      <c r="AW1595" s="36"/>
    </row>
    <row r="1596" spans="42:49">
      <c r="AP1596" s="36"/>
      <c r="AQ1596" s="36"/>
      <c r="AR1596" s="36"/>
      <c r="AS1596" s="36"/>
      <c r="AT1596" s="36"/>
      <c r="AU1596" s="36"/>
      <c r="AV1596" s="36"/>
      <c r="AW1596" s="36"/>
    </row>
    <row r="1597" spans="42:49">
      <c r="AP1597" s="36"/>
      <c r="AQ1597" s="36"/>
      <c r="AR1597" s="36"/>
      <c r="AS1597" s="36"/>
      <c r="AT1597" s="36"/>
      <c r="AU1597" s="36"/>
      <c r="AV1597" s="36"/>
      <c r="AW1597" s="36"/>
    </row>
    <row r="1598" spans="42:49">
      <c r="AP1598" s="36"/>
      <c r="AQ1598" s="36"/>
      <c r="AR1598" s="36"/>
      <c r="AS1598" s="36"/>
      <c r="AT1598" s="36"/>
      <c r="AU1598" s="36"/>
      <c r="AV1598" s="36"/>
      <c r="AW1598" s="36"/>
    </row>
    <row r="1599" spans="42:49">
      <c r="AP1599" s="36"/>
      <c r="AQ1599" s="36"/>
      <c r="AR1599" s="36"/>
      <c r="AS1599" s="36"/>
      <c r="AT1599" s="36"/>
      <c r="AU1599" s="36"/>
      <c r="AV1599" s="36"/>
      <c r="AW1599" s="36"/>
    </row>
    <row r="1600" spans="42:49">
      <c r="AP1600" s="36"/>
      <c r="AQ1600" s="36"/>
      <c r="AR1600" s="36"/>
      <c r="AS1600" s="36"/>
      <c r="AT1600" s="36"/>
      <c r="AU1600" s="36"/>
      <c r="AV1600" s="36"/>
      <c r="AW1600" s="36"/>
    </row>
    <row r="1601" spans="42:49">
      <c r="AP1601" s="36"/>
      <c r="AQ1601" s="36"/>
      <c r="AR1601" s="36"/>
      <c r="AS1601" s="36"/>
      <c r="AT1601" s="36"/>
      <c r="AU1601" s="36"/>
      <c r="AV1601" s="36"/>
      <c r="AW1601" s="36"/>
    </row>
    <row r="1602" spans="42:49">
      <c r="AP1602" s="36"/>
      <c r="AQ1602" s="36"/>
      <c r="AR1602" s="36"/>
      <c r="AS1602" s="36"/>
      <c r="AT1602" s="36"/>
      <c r="AU1602" s="36"/>
      <c r="AV1602" s="36"/>
      <c r="AW1602" s="36"/>
    </row>
    <row r="1603" spans="42:49">
      <c r="AP1603" s="36"/>
      <c r="AQ1603" s="36"/>
      <c r="AR1603" s="36"/>
      <c r="AS1603" s="36"/>
      <c r="AT1603" s="36"/>
      <c r="AU1603" s="36"/>
      <c r="AV1603" s="36"/>
      <c r="AW1603" s="36"/>
    </row>
    <row r="1604" spans="42:49">
      <c r="AP1604" s="36"/>
      <c r="AQ1604" s="36"/>
      <c r="AR1604" s="36"/>
      <c r="AS1604" s="36"/>
      <c r="AT1604" s="36"/>
      <c r="AU1604" s="36"/>
      <c r="AV1604" s="36"/>
      <c r="AW1604" s="36"/>
    </row>
    <row r="1605" spans="42:49">
      <c r="AP1605" s="36"/>
      <c r="AQ1605" s="36"/>
      <c r="AR1605" s="36"/>
      <c r="AS1605" s="36"/>
      <c r="AT1605" s="36"/>
      <c r="AU1605" s="36"/>
      <c r="AV1605" s="36"/>
      <c r="AW1605" s="36"/>
    </row>
    <row r="1606" spans="42:49">
      <c r="AP1606" s="36"/>
      <c r="AQ1606" s="36"/>
      <c r="AR1606" s="36"/>
      <c r="AS1606" s="36"/>
      <c r="AT1606" s="36"/>
      <c r="AU1606" s="36"/>
      <c r="AV1606" s="36"/>
      <c r="AW1606" s="36"/>
    </row>
    <row r="1607" spans="42:49">
      <c r="AP1607" s="36"/>
      <c r="AQ1607" s="36"/>
      <c r="AR1607" s="36"/>
      <c r="AS1607" s="36"/>
      <c r="AT1607" s="36"/>
      <c r="AU1607" s="36"/>
      <c r="AV1607" s="36"/>
      <c r="AW1607" s="36"/>
    </row>
    <row r="1608" spans="42:49">
      <c r="AP1608" s="36"/>
      <c r="AQ1608" s="36"/>
      <c r="AR1608" s="36"/>
      <c r="AS1608" s="36"/>
      <c r="AT1608" s="36"/>
      <c r="AU1608" s="36"/>
      <c r="AV1608" s="36"/>
      <c r="AW1608" s="36"/>
    </row>
    <row r="1609" spans="42:49">
      <c r="AP1609" s="36"/>
      <c r="AQ1609" s="36"/>
      <c r="AR1609" s="36"/>
      <c r="AS1609" s="36"/>
      <c r="AT1609" s="36"/>
      <c r="AU1609" s="36"/>
      <c r="AV1609" s="36"/>
      <c r="AW1609" s="36"/>
    </row>
    <row r="1610" spans="42:49">
      <c r="AP1610" s="36"/>
      <c r="AQ1610" s="36"/>
      <c r="AR1610" s="36"/>
      <c r="AS1610" s="36"/>
      <c r="AT1610" s="36"/>
      <c r="AU1610" s="36"/>
      <c r="AV1610" s="36"/>
      <c r="AW1610" s="36"/>
    </row>
    <row r="1611" spans="42:49">
      <c r="AP1611" s="36"/>
      <c r="AQ1611" s="36"/>
      <c r="AR1611" s="36"/>
      <c r="AS1611" s="36"/>
      <c r="AT1611" s="36"/>
      <c r="AU1611" s="36"/>
      <c r="AV1611" s="36"/>
      <c r="AW1611" s="36"/>
    </row>
    <row r="1612" spans="42:49">
      <c r="AP1612" s="36"/>
      <c r="AQ1612" s="36"/>
      <c r="AR1612" s="36"/>
      <c r="AS1612" s="36"/>
      <c r="AT1612" s="36"/>
      <c r="AU1612" s="36"/>
      <c r="AV1612" s="36"/>
      <c r="AW1612" s="36"/>
    </row>
    <row r="1613" spans="42:49">
      <c r="AP1613" s="36"/>
      <c r="AQ1613" s="36"/>
      <c r="AR1613" s="36"/>
      <c r="AS1613" s="36"/>
      <c r="AT1613" s="36"/>
      <c r="AU1613" s="36"/>
      <c r="AV1613" s="36"/>
      <c r="AW1613" s="36"/>
    </row>
    <row r="1614" spans="42:49">
      <c r="AP1614" s="36"/>
      <c r="AQ1614" s="36"/>
      <c r="AR1614" s="36"/>
      <c r="AS1614" s="36"/>
      <c r="AT1614" s="36"/>
      <c r="AU1614" s="36"/>
      <c r="AV1614" s="36"/>
      <c r="AW1614" s="36"/>
    </row>
    <row r="1615" spans="42:49">
      <c r="AP1615" s="36"/>
      <c r="AQ1615" s="36"/>
      <c r="AR1615" s="36"/>
      <c r="AS1615" s="36"/>
      <c r="AT1615" s="36"/>
      <c r="AU1615" s="36"/>
      <c r="AV1615" s="36"/>
      <c r="AW1615" s="36"/>
    </row>
    <row r="1616" spans="42:49">
      <c r="AP1616" s="36"/>
      <c r="AQ1616" s="36"/>
      <c r="AR1616" s="36"/>
      <c r="AS1616" s="36"/>
      <c r="AT1616" s="36"/>
      <c r="AU1616" s="36"/>
      <c r="AV1616" s="36"/>
      <c r="AW1616" s="36"/>
    </row>
    <row r="1617" spans="42:49">
      <c r="AP1617" s="36"/>
      <c r="AQ1617" s="36"/>
      <c r="AR1617" s="36"/>
      <c r="AS1617" s="36"/>
      <c r="AT1617" s="36"/>
      <c r="AU1617" s="36"/>
      <c r="AV1617" s="36"/>
      <c r="AW1617" s="36"/>
    </row>
    <row r="1618" spans="42:49">
      <c r="AP1618" s="36"/>
      <c r="AQ1618" s="36"/>
      <c r="AR1618" s="36"/>
      <c r="AS1618" s="36"/>
      <c r="AT1618" s="36"/>
      <c r="AU1618" s="36"/>
      <c r="AV1618" s="36"/>
      <c r="AW1618" s="36"/>
    </row>
    <row r="1619" spans="42:49">
      <c r="AP1619" s="36"/>
      <c r="AQ1619" s="36"/>
      <c r="AR1619" s="36"/>
      <c r="AS1619" s="36"/>
      <c r="AT1619" s="36"/>
      <c r="AU1619" s="36"/>
      <c r="AV1619" s="36"/>
      <c r="AW1619" s="36"/>
    </row>
    <row r="1620" spans="42:49">
      <c r="AP1620" s="36"/>
      <c r="AQ1620" s="36"/>
      <c r="AR1620" s="36"/>
      <c r="AS1620" s="36"/>
      <c r="AT1620" s="36"/>
      <c r="AU1620" s="36"/>
      <c r="AV1620" s="36"/>
      <c r="AW1620" s="36"/>
    </row>
    <row r="1621" spans="42:49">
      <c r="AP1621" s="36"/>
      <c r="AQ1621" s="36"/>
      <c r="AR1621" s="36"/>
      <c r="AS1621" s="36"/>
      <c r="AT1621" s="36"/>
      <c r="AU1621" s="36"/>
      <c r="AV1621" s="36"/>
      <c r="AW1621" s="36"/>
    </row>
    <row r="1622" spans="42:49">
      <c r="AP1622" s="36"/>
      <c r="AQ1622" s="36"/>
      <c r="AR1622" s="36"/>
      <c r="AS1622" s="36"/>
      <c r="AT1622" s="36"/>
      <c r="AU1622" s="36"/>
      <c r="AV1622" s="36"/>
      <c r="AW1622" s="36"/>
    </row>
    <row r="1623" spans="42:49">
      <c r="AP1623" s="36"/>
      <c r="AQ1623" s="36"/>
      <c r="AR1623" s="36"/>
      <c r="AS1623" s="36"/>
      <c r="AT1623" s="36"/>
      <c r="AU1623" s="36"/>
      <c r="AV1623" s="36"/>
      <c r="AW1623" s="36"/>
    </row>
    <row r="1624" spans="42:49">
      <c r="AP1624" s="36"/>
      <c r="AQ1624" s="36"/>
      <c r="AR1624" s="36"/>
      <c r="AS1624" s="36"/>
      <c r="AT1624" s="36"/>
      <c r="AU1624" s="36"/>
      <c r="AV1624" s="36"/>
      <c r="AW1624" s="36"/>
    </row>
    <row r="1625" spans="42:49">
      <c r="AP1625" s="36"/>
      <c r="AQ1625" s="36"/>
      <c r="AR1625" s="36"/>
      <c r="AS1625" s="36"/>
      <c r="AT1625" s="36"/>
      <c r="AU1625" s="36"/>
      <c r="AV1625" s="36"/>
      <c r="AW1625" s="36"/>
    </row>
    <row r="1626" spans="42:49">
      <c r="AP1626" s="36"/>
      <c r="AQ1626" s="36"/>
      <c r="AR1626" s="36"/>
      <c r="AS1626" s="36"/>
      <c r="AT1626" s="36"/>
      <c r="AU1626" s="36"/>
      <c r="AV1626" s="36"/>
      <c r="AW1626" s="36"/>
    </row>
    <row r="1627" spans="42:49">
      <c r="AP1627" s="36"/>
      <c r="AQ1627" s="36"/>
      <c r="AR1627" s="36"/>
      <c r="AS1627" s="36"/>
      <c r="AT1627" s="36"/>
      <c r="AU1627" s="36"/>
      <c r="AV1627" s="36"/>
      <c r="AW1627" s="36"/>
    </row>
    <row r="1628" spans="42:49">
      <c r="AP1628" s="36"/>
      <c r="AQ1628" s="36"/>
      <c r="AR1628" s="36"/>
      <c r="AS1628" s="36"/>
      <c r="AT1628" s="36"/>
      <c r="AU1628" s="36"/>
      <c r="AV1628" s="36"/>
      <c r="AW1628" s="36"/>
    </row>
    <row r="1629" spans="42:49">
      <c r="AP1629" s="36"/>
      <c r="AQ1629" s="36"/>
      <c r="AR1629" s="36"/>
      <c r="AS1629" s="36"/>
      <c r="AT1629" s="36"/>
      <c r="AU1629" s="36"/>
      <c r="AV1629" s="36"/>
      <c r="AW1629" s="36"/>
    </row>
    <row r="1630" spans="42:49">
      <c r="AP1630" s="36"/>
      <c r="AQ1630" s="36"/>
      <c r="AR1630" s="36"/>
      <c r="AS1630" s="36"/>
      <c r="AT1630" s="36"/>
      <c r="AU1630" s="36"/>
      <c r="AV1630" s="36"/>
      <c r="AW1630" s="36"/>
    </row>
    <row r="1631" spans="42:49">
      <c r="AP1631" s="36"/>
      <c r="AQ1631" s="36"/>
      <c r="AR1631" s="36"/>
      <c r="AS1631" s="36"/>
      <c r="AT1631" s="36"/>
      <c r="AU1631" s="36"/>
      <c r="AV1631" s="36"/>
      <c r="AW1631" s="36"/>
    </row>
    <row r="1632" spans="42:49">
      <c r="AP1632" s="36"/>
      <c r="AQ1632" s="36"/>
      <c r="AR1632" s="36"/>
      <c r="AS1632" s="36"/>
      <c r="AT1632" s="36"/>
      <c r="AU1632" s="36"/>
      <c r="AV1632" s="36"/>
      <c r="AW1632" s="36"/>
    </row>
    <row r="1633" spans="42:49">
      <c r="AP1633" s="36"/>
      <c r="AQ1633" s="36"/>
      <c r="AR1633" s="36"/>
      <c r="AS1633" s="36"/>
      <c r="AT1633" s="36"/>
      <c r="AU1633" s="36"/>
      <c r="AV1633" s="36"/>
      <c r="AW1633" s="36"/>
    </row>
    <row r="1634" spans="42:49">
      <c r="AP1634" s="36"/>
      <c r="AQ1634" s="36"/>
      <c r="AR1634" s="36"/>
      <c r="AS1634" s="36"/>
      <c r="AT1634" s="36"/>
      <c r="AU1634" s="36"/>
      <c r="AV1634" s="36"/>
      <c r="AW1634" s="36"/>
    </row>
    <row r="1635" spans="42:49">
      <c r="AP1635" s="36"/>
      <c r="AQ1635" s="36"/>
      <c r="AR1635" s="36"/>
      <c r="AS1635" s="36"/>
      <c r="AT1635" s="36"/>
      <c r="AU1635" s="36"/>
      <c r="AV1635" s="36"/>
      <c r="AW1635" s="36"/>
    </row>
    <row r="1636" spans="42:49">
      <c r="AP1636" s="36"/>
      <c r="AQ1636" s="36"/>
      <c r="AR1636" s="36"/>
      <c r="AS1636" s="36"/>
      <c r="AT1636" s="36"/>
      <c r="AU1636" s="36"/>
      <c r="AV1636" s="36"/>
      <c r="AW1636" s="36"/>
    </row>
    <row r="1637" spans="42:49">
      <c r="AP1637" s="36"/>
      <c r="AQ1637" s="36"/>
      <c r="AR1637" s="36"/>
      <c r="AS1637" s="36"/>
      <c r="AT1637" s="36"/>
      <c r="AU1637" s="36"/>
      <c r="AV1637" s="36"/>
      <c r="AW1637" s="36"/>
    </row>
    <row r="1638" spans="42:49">
      <c r="AP1638" s="36"/>
      <c r="AQ1638" s="36"/>
      <c r="AR1638" s="36"/>
      <c r="AS1638" s="36"/>
      <c r="AT1638" s="36"/>
      <c r="AU1638" s="36"/>
      <c r="AV1638" s="36"/>
      <c r="AW1638" s="36"/>
    </row>
    <row r="1639" spans="42:49">
      <c r="AP1639" s="36"/>
      <c r="AQ1639" s="36"/>
      <c r="AR1639" s="36"/>
      <c r="AS1639" s="36"/>
      <c r="AT1639" s="36"/>
      <c r="AU1639" s="36"/>
      <c r="AV1639" s="36"/>
      <c r="AW1639" s="36"/>
    </row>
    <row r="1640" spans="42:49">
      <c r="AP1640" s="36"/>
      <c r="AQ1640" s="36"/>
      <c r="AR1640" s="36"/>
      <c r="AS1640" s="36"/>
      <c r="AT1640" s="36"/>
      <c r="AU1640" s="36"/>
      <c r="AV1640" s="36"/>
      <c r="AW1640" s="36"/>
    </row>
    <row r="1641" spans="42:49">
      <c r="AP1641" s="36"/>
      <c r="AQ1641" s="36"/>
      <c r="AR1641" s="36"/>
      <c r="AS1641" s="36"/>
      <c r="AT1641" s="36"/>
      <c r="AU1641" s="36"/>
      <c r="AV1641" s="36"/>
      <c r="AW1641" s="36"/>
    </row>
    <row r="1642" spans="42:49">
      <c r="AP1642" s="36"/>
      <c r="AQ1642" s="36"/>
      <c r="AR1642" s="36"/>
      <c r="AS1642" s="36"/>
      <c r="AT1642" s="36"/>
      <c r="AU1642" s="36"/>
      <c r="AV1642" s="36"/>
      <c r="AW1642" s="36"/>
    </row>
    <row r="1643" spans="42:49">
      <c r="AP1643" s="36"/>
      <c r="AQ1643" s="36"/>
      <c r="AR1643" s="36"/>
      <c r="AS1643" s="36"/>
      <c r="AT1643" s="36"/>
      <c r="AU1643" s="36"/>
      <c r="AV1643" s="36"/>
      <c r="AW1643" s="36"/>
    </row>
    <row r="1644" spans="42:49">
      <c r="AP1644" s="36"/>
      <c r="AQ1644" s="36"/>
      <c r="AR1644" s="36"/>
      <c r="AS1644" s="36"/>
      <c r="AT1644" s="36"/>
      <c r="AU1644" s="36"/>
      <c r="AV1644" s="36"/>
      <c r="AW1644" s="36"/>
    </row>
    <row r="1645" spans="42:49">
      <c r="AP1645" s="36"/>
      <c r="AQ1645" s="36"/>
      <c r="AR1645" s="36"/>
      <c r="AS1645" s="36"/>
      <c r="AT1645" s="36"/>
      <c r="AU1645" s="36"/>
      <c r="AV1645" s="36"/>
      <c r="AW1645" s="36"/>
    </row>
    <row r="1646" spans="42:49">
      <c r="AP1646" s="36"/>
      <c r="AQ1646" s="36"/>
      <c r="AR1646" s="36"/>
      <c r="AS1646" s="36"/>
      <c r="AT1646" s="36"/>
      <c r="AU1646" s="36"/>
      <c r="AV1646" s="36"/>
      <c r="AW1646" s="36"/>
    </row>
    <row r="1647" spans="42:49">
      <c r="AP1647" s="36"/>
      <c r="AQ1647" s="36"/>
      <c r="AR1647" s="36"/>
      <c r="AS1647" s="36"/>
      <c r="AT1647" s="36"/>
      <c r="AU1647" s="36"/>
      <c r="AV1647" s="36"/>
      <c r="AW1647" s="36"/>
    </row>
    <row r="1648" spans="42:49">
      <c r="AP1648" s="36"/>
      <c r="AQ1648" s="36"/>
      <c r="AR1648" s="36"/>
      <c r="AS1648" s="36"/>
      <c r="AT1648" s="36"/>
      <c r="AU1648" s="36"/>
      <c r="AV1648" s="36"/>
      <c r="AW1648" s="36"/>
    </row>
    <row r="1649" spans="42:49">
      <c r="AP1649" s="36"/>
      <c r="AQ1649" s="36"/>
      <c r="AR1649" s="36"/>
      <c r="AS1649" s="36"/>
      <c r="AT1649" s="36"/>
      <c r="AU1649" s="36"/>
      <c r="AV1649" s="36"/>
      <c r="AW1649" s="36"/>
    </row>
    <row r="1650" spans="42:49">
      <c r="AP1650" s="36"/>
      <c r="AQ1650" s="36"/>
      <c r="AR1650" s="36"/>
      <c r="AS1650" s="36"/>
      <c r="AT1650" s="36"/>
      <c r="AU1650" s="36"/>
      <c r="AV1650" s="36"/>
      <c r="AW1650" s="36"/>
    </row>
    <row r="1651" spans="42:49">
      <c r="AP1651" s="36"/>
      <c r="AQ1651" s="36"/>
      <c r="AR1651" s="36"/>
      <c r="AS1651" s="36"/>
      <c r="AT1651" s="36"/>
      <c r="AU1651" s="36"/>
      <c r="AV1651" s="36"/>
      <c r="AW1651" s="36"/>
    </row>
    <row r="1652" spans="42:49">
      <c r="AP1652" s="36"/>
      <c r="AQ1652" s="36"/>
      <c r="AR1652" s="36"/>
      <c r="AS1652" s="36"/>
      <c r="AT1652" s="36"/>
      <c r="AU1652" s="36"/>
      <c r="AV1652" s="36"/>
      <c r="AW1652" s="36"/>
    </row>
    <row r="1653" spans="42:49">
      <c r="AP1653" s="36"/>
      <c r="AQ1653" s="36"/>
      <c r="AR1653" s="36"/>
      <c r="AS1653" s="36"/>
      <c r="AT1653" s="36"/>
      <c r="AU1653" s="36"/>
      <c r="AV1653" s="36"/>
      <c r="AW1653" s="36"/>
    </row>
    <row r="1654" spans="42:49">
      <c r="AP1654" s="36"/>
      <c r="AQ1654" s="36"/>
      <c r="AR1654" s="36"/>
      <c r="AS1654" s="36"/>
      <c r="AT1654" s="36"/>
      <c r="AU1654" s="36"/>
      <c r="AV1654" s="36"/>
      <c r="AW1654" s="36"/>
    </row>
    <row r="1655" spans="42:49">
      <c r="AP1655" s="36"/>
      <c r="AQ1655" s="36"/>
      <c r="AR1655" s="36"/>
      <c r="AS1655" s="36"/>
      <c r="AT1655" s="36"/>
      <c r="AU1655" s="36"/>
      <c r="AV1655" s="36"/>
      <c r="AW1655" s="36"/>
    </row>
    <row r="1656" spans="42:49">
      <c r="AP1656" s="36"/>
      <c r="AQ1656" s="36"/>
      <c r="AR1656" s="36"/>
      <c r="AS1656" s="36"/>
      <c r="AT1656" s="36"/>
      <c r="AU1656" s="36"/>
      <c r="AV1656" s="36"/>
      <c r="AW1656" s="36"/>
    </row>
    <row r="1657" spans="42:49">
      <c r="AP1657" s="36"/>
      <c r="AQ1657" s="36"/>
      <c r="AR1657" s="36"/>
      <c r="AS1657" s="36"/>
      <c r="AT1657" s="36"/>
      <c r="AU1657" s="36"/>
      <c r="AV1657" s="36"/>
      <c r="AW1657" s="36"/>
    </row>
    <row r="1658" spans="42:49">
      <c r="AP1658" s="36"/>
      <c r="AQ1658" s="36"/>
      <c r="AR1658" s="36"/>
      <c r="AS1658" s="36"/>
      <c r="AT1658" s="36"/>
      <c r="AU1658" s="36"/>
      <c r="AV1658" s="36"/>
      <c r="AW1658" s="36"/>
    </row>
    <row r="1659" spans="42:49">
      <c r="AP1659" s="36"/>
      <c r="AQ1659" s="36"/>
      <c r="AR1659" s="36"/>
      <c r="AS1659" s="36"/>
      <c r="AT1659" s="36"/>
      <c r="AU1659" s="36"/>
      <c r="AV1659" s="36"/>
      <c r="AW1659" s="36"/>
    </row>
    <row r="1660" spans="42:49">
      <c r="AP1660" s="36"/>
      <c r="AQ1660" s="36"/>
      <c r="AR1660" s="36"/>
      <c r="AS1660" s="36"/>
      <c r="AT1660" s="36"/>
      <c r="AU1660" s="36"/>
      <c r="AV1660" s="36"/>
      <c r="AW1660" s="36"/>
    </row>
    <row r="1661" spans="42:49">
      <c r="AP1661" s="36"/>
      <c r="AQ1661" s="36"/>
      <c r="AR1661" s="36"/>
      <c r="AS1661" s="36"/>
      <c r="AT1661" s="36"/>
      <c r="AU1661" s="36"/>
      <c r="AV1661" s="36"/>
      <c r="AW1661" s="36"/>
    </row>
    <row r="1662" spans="42:49">
      <c r="AP1662" s="36"/>
      <c r="AQ1662" s="36"/>
      <c r="AR1662" s="36"/>
      <c r="AS1662" s="36"/>
      <c r="AT1662" s="36"/>
      <c r="AU1662" s="36"/>
      <c r="AV1662" s="36"/>
      <c r="AW1662" s="36"/>
    </row>
    <row r="1663" spans="42:49">
      <c r="AP1663" s="36"/>
      <c r="AQ1663" s="36"/>
      <c r="AR1663" s="36"/>
      <c r="AS1663" s="36"/>
      <c r="AT1663" s="36"/>
      <c r="AU1663" s="36"/>
      <c r="AV1663" s="36"/>
      <c r="AW1663" s="36"/>
    </row>
    <row r="1664" spans="42:49">
      <c r="AP1664" s="36"/>
      <c r="AQ1664" s="36"/>
      <c r="AR1664" s="36"/>
      <c r="AS1664" s="36"/>
      <c r="AT1664" s="36"/>
      <c r="AU1664" s="36"/>
      <c r="AV1664" s="36"/>
      <c r="AW1664" s="36"/>
    </row>
    <row r="1665" spans="42:49">
      <c r="AP1665" s="36"/>
      <c r="AQ1665" s="36"/>
      <c r="AR1665" s="36"/>
      <c r="AS1665" s="36"/>
      <c r="AT1665" s="36"/>
      <c r="AU1665" s="36"/>
      <c r="AV1665" s="36"/>
      <c r="AW1665" s="36"/>
    </row>
    <row r="1666" spans="42:49">
      <c r="AP1666" s="36"/>
      <c r="AQ1666" s="36"/>
      <c r="AR1666" s="36"/>
      <c r="AS1666" s="36"/>
      <c r="AT1666" s="36"/>
      <c r="AU1666" s="36"/>
      <c r="AV1666" s="36"/>
      <c r="AW1666" s="36"/>
    </row>
    <row r="1667" spans="42:49">
      <c r="AP1667" s="36"/>
      <c r="AQ1667" s="36"/>
      <c r="AR1667" s="36"/>
      <c r="AS1667" s="36"/>
      <c r="AT1667" s="36"/>
      <c r="AU1667" s="36"/>
      <c r="AV1667" s="36"/>
      <c r="AW1667" s="36"/>
    </row>
    <row r="1668" spans="42:49">
      <c r="AP1668" s="36"/>
      <c r="AQ1668" s="36"/>
      <c r="AR1668" s="36"/>
      <c r="AS1668" s="36"/>
      <c r="AT1668" s="36"/>
      <c r="AU1668" s="36"/>
      <c r="AV1668" s="36"/>
      <c r="AW1668" s="36"/>
    </row>
    <row r="1669" spans="42:49">
      <c r="AP1669" s="36"/>
      <c r="AQ1669" s="36"/>
      <c r="AR1669" s="36"/>
      <c r="AS1669" s="36"/>
      <c r="AT1669" s="36"/>
      <c r="AU1669" s="36"/>
      <c r="AV1669" s="36"/>
      <c r="AW1669" s="36"/>
    </row>
    <row r="1670" spans="42:49">
      <c r="AP1670" s="36"/>
      <c r="AQ1670" s="36"/>
      <c r="AR1670" s="36"/>
      <c r="AS1670" s="36"/>
      <c r="AT1670" s="36"/>
      <c r="AU1670" s="36"/>
      <c r="AV1670" s="36"/>
      <c r="AW1670" s="36"/>
    </row>
    <row r="1671" spans="42:49">
      <c r="AP1671" s="36"/>
      <c r="AQ1671" s="36"/>
      <c r="AR1671" s="36"/>
      <c r="AS1671" s="36"/>
      <c r="AT1671" s="36"/>
      <c r="AU1671" s="36"/>
      <c r="AV1671" s="36"/>
      <c r="AW1671" s="36"/>
    </row>
    <row r="1672" spans="42:49">
      <c r="AP1672" s="36"/>
      <c r="AQ1672" s="36"/>
      <c r="AR1672" s="36"/>
      <c r="AS1672" s="36"/>
      <c r="AT1672" s="36"/>
      <c r="AU1672" s="36"/>
      <c r="AV1672" s="36"/>
      <c r="AW1672" s="36"/>
    </row>
    <row r="1673" spans="42:49">
      <c r="AP1673" s="36"/>
      <c r="AQ1673" s="36"/>
      <c r="AR1673" s="36"/>
      <c r="AS1673" s="36"/>
      <c r="AT1673" s="36"/>
      <c r="AU1673" s="36"/>
      <c r="AV1673" s="36"/>
      <c r="AW1673" s="36"/>
    </row>
    <row r="1674" spans="42:49">
      <c r="AP1674" s="36"/>
      <c r="AQ1674" s="36"/>
      <c r="AR1674" s="36"/>
      <c r="AS1674" s="36"/>
      <c r="AT1674" s="36"/>
      <c r="AU1674" s="36"/>
      <c r="AV1674" s="36"/>
      <c r="AW1674" s="36"/>
    </row>
    <row r="1675" spans="42:49">
      <c r="AP1675" s="36"/>
      <c r="AQ1675" s="36"/>
      <c r="AR1675" s="36"/>
      <c r="AS1675" s="36"/>
      <c r="AT1675" s="36"/>
      <c r="AU1675" s="36"/>
      <c r="AV1675" s="36"/>
      <c r="AW1675" s="36"/>
    </row>
    <row r="1676" spans="42:49">
      <c r="AP1676" s="36"/>
      <c r="AQ1676" s="36"/>
      <c r="AR1676" s="36"/>
      <c r="AS1676" s="36"/>
      <c r="AT1676" s="36"/>
      <c r="AU1676" s="36"/>
      <c r="AV1676" s="36"/>
      <c r="AW1676" s="36"/>
    </row>
    <row r="1677" spans="42:49">
      <c r="AP1677" s="36"/>
      <c r="AQ1677" s="36"/>
      <c r="AR1677" s="36"/>
      <c r="AS1677" s="36"/>
      <c r="AT1677" s="36"/>
      <c r="AU1677" s="36"/>
      <c r="AV1677" s="36"/>
      <c r="AW1677" s="36"/>
    </row>
    <row r="1678" spans="42:49">
      <c r="AP1678" s="36"/>
      <c r="AQ1678" s="36"/>
      <c r="AR1678" s="36"/>
      <c r="AS1678" s="36"/>
      <c r="AT1678" s="36"/>
      <c r="AU1678" s="36"/>
      <c r="AV1678" s="36"/>
      <c r="AW1678" s="36"/>
    </row>
    <row r="1679" spans="42:49">
      <c r="AP1679" s="36"/>
      <c r="AQ1679" s="36"/>
      <c r="AR1679" s="36"/>
      <c r="AS1679" s="36"/>
      <c r="AT1679" s="36"/>
      <c r="AU1679" s="36"/>
      <c r="AV1679" s="36"/>
      <c r="AW1679" s="36"/>
    </row>
    <row r="1680" spans="42:49">
      <c r="AP1680" s="36"/>
      <c r="AQ1680" s="36"/>
      <c r="AR1680" s="36"/>
      <c r="AS1680" s="36"/>
      <c r="AT1680" s="36"/>
      <c r="AU1680" s="36"/>
      <c r="AV1680" s="36"/>
      <c r="AW1680" s="36"/>
    </row>
    <row r="1681" spans="42:49">
      <c r="AP1681" s="36"/>
      <c r="AQ1681" s="36"/>
      <c r="AR1681" s="36"/>
      <c r="AS1681" s="36"/>
      <c r="AT1681" s="36"/>
      <c r="AU1681" s="36"/>
      <c r="AV1681" s="36"/>
      <c r="AW1681" s="36"/>
    </row>
    <row r="1682" spans="42:49">
      <c r="AP1682" s="36"/>
      <c r="AQ1682" s="36"/>
      <c r="AR1682" s="36"/>
      <c r="AS1682" s="36"/>
      <c r="AT1682" s="36"/>
      <c r="AU1682" s="36"/>
      <c r="AV1682" s="36"/>
      <c r="AW1682" s="36"/>
    </row>
    <row r="1683" spans="42:49">
      <c r="AP1683" s="36"/>
      <c r="AQ1683" s="36"/>
      <c r="AR1683" s="36"/>
      <c r="AS1683" s="36"/>
      <c r="AT1683" s="36"/>
      <c r="AU1683" s="36"/>
      <c r="AV1683" s="36"/>
      <c r="AW1683" s="36"/>
    </row>
    <row r="1684" spans="42:49">
      <c r="AP1684" s="36"/>
      <c r="AQ1684" s="36"/>
      <c r="AR1684" s="36"/>
      <c r="AS1684" s="36"/>
      <c r="AT1684" s="36"/>
      <c r="AU1684" s="36"/>
      <c r="AV1684" s="36"/>
      <c r="AW1684" s="36"/>
    </row>
    <row r="1685" spans="42:49">
      <c r="AP1685" s="36"/>
      <c r="AQ1685" s="36"/>
      <c r="AR1685" s="36"/>
      <c r="AS1685" s="36"/>
      <c r="AT1685" s="36"/>
      <c r="AU1685" s="36"/>
      <c r="AV1685" s="36"/>
      <c r="AW1685" s="36"/>
    </row>
    <row r="1686" spans="42:49">
      <c r="AP1686" s="36"/>
      <c r="AQ1686" s="36"/>
      <c r="AR1686" s="36"/>
      <c r="AS1686" s="36"/>
      <c r="AT1686" s="36"/>
      <c r="AU1686" s="36"/>
      <c r="AV1686" s="36"/>
      <c r="AW1686" s="36"/>
    </row>
    <row r="1687" spans="42:49">
      <c r="AP1687" s="36"/>
      <c r="AQ1687" s="36"/>
      <c r="AR1687" s="36"/>
      <c r="AS1687" s="36"/>
      <c r="AT1687" s="36"/>
      <c r="AU1687" s="36"/>
      <c r="AV1687" s="36"/>
      <c r="AW1687" s="36"/>
    </row>
    <row r="1688" spans="42:49">
      <c r="AP1688" s="36"/>
      <c r="AQ1688" s="36"/>
      <c r="AR1688" s="36"/>
      <c r="AS1688" s="36"/>
      <c r="AT1688" s="36"/>
      <c r="AU1688" s="36"/>
      <c r="AV1688" s="36"/>
      <c r="AW1688" s="36"/>
    </row>
    <row r="1689" spans="42:49">
      <c r="AP1689" s="36"/>
      <c r="AQ1689" s="36"/>
      <c r="AR1689" s="36"/>
      <c r="AS1689" s="36"/>
      <c r="AT1689" s="36"/>
      <c r="AU1689" s="36"/>
      <c r="AV1689" s="36"/>
      <c r="AW1689" s="36"/>
    </row>
    <row r="1690" spans="42:49">
      <c r="AP1690" s="36"/>
      <c r="AQ1690" s="36"/>
      <c r="AR1690" s="36"/>
      <c r="AS1690" s="36"/>
      <c r="AT1690" s="36"/>
      <c r="AU1690" s="36"/>
      <c r="AV1690" s="36"/>
      <c r="AW1690" s="36"/>
    </row>
    <row r="1691" spans="42:49">
      <c r="AP1691" s="36"/>
      <c r="AQ1691" s="36"/>
      <c r="AR1691" s="36"/>
      <c r="AS1691" s="36"/>
      <c r="AT1691" s="36"/>
      <c r="AU1691" s="36"/>
      <c r="AV1691" s="36"/>
      <c r="AW1691" s="36"/>
    </row>
    <row r="1692" spans="42:49">
      <c r="AP1692" s="36"/>
      <c r="AQ1692" s="36"/>
      <c r="AR1692" s="36"/>
      <c r="AS1692" s="36"/>
      <c r="AT1692" s="36"/>
      <c r="AU1692" s="36"/>
      <c r="AV1692" s="36"/>
      <c r="AW1692" s="36"/>
    </row>
    <row r="1693" spans="42:49">
      <c r="AP1693" s="36"/>
      <c r="AQ1693" s="36"/>
      <c r="AR1693" s="36"/>
      <c r="AS1693" s="36"/>
      <c r="AT1693" s="36"/>
      <c r="AU1693" s="36"/>
      <c r="AV1693" s="36"/>
      <c r="AW1693" s="36"/>
    </row>
    <row r="1694" spans="42:49">
      <c r="AP1694" s="36"/>
      <c r="AQ1694" s="36"/>
      <c r="AR1694" s="36"/>
      <c r="AS1694" s="36"/>
      <c r="AT1694" s="36"/>
      <c r="AU1694" s="36"/>
      <c r="AV1694" s="36"/>
      <c r="AW1694" s="36"/>
    </row>
    <row r="1695" spans="42:49">
      <c r="AP1695" s="36"/>
      <c r="AQ1695" s="36"/>
      <c r="AR1695" s="36"/>
      <c r="AS1695" s="36"/>
      <c r="AT1695" s="36"/>
      <c r="AU1695" s="36"/>
      <c r="AV1695" s="36"/>
      <c r="AW1695" s="36"/>
    </row>
    <row r="1696" spans="42:49">
      <c r="AP1696" s="36"/>
      <c r="AQ1696" s="36"/>
      <c r="AR1696" s="36"/>
      <c r="AS1696" s="36"/>
      <c r="AT1696" s="36"/>
      <c r="AU1696" s="36"/>
      <c r="AV1696" s="36"/>
      <c r="AW1696" s="36"/>
    </row>
    <row r="1697" spans="42:49">
      <c r="AP1697" s="36"/>
      <c r="AQ1697" s="36"/>
      <c r="AR1697" s="36"/>
      <c r="AS1697" s="36"/>
      <c r="AT1697" s="36"/>
      <c r="AU1697" s="36"/>
      <c r="AV1697" s="36"/>
      <c r="AW1697" s="36"/>
    </row>
    <row r="1698" spans="42:49">
      <c r="AP1698" s="36"/>
      <c r="AQ1698" s="36"/>
      <c r="AR1698" s="36"/>
      <c r="AS1698" s="36"/>
      <c r="AT1698" s="36"/>
      <c r="AU1698" s="36"/>
      <c r="AV1698" s="36"/>
      <c r="AW1698" s="36"/>
    </row>
    <row r="1699" spans="42:49">
      <c r="AP1699" s="36"/>
      <c r="AQ1699" s="36"/>
      <c r="AR1699" s="36"/>
      <c r="AS1699" s="36"/>
      <c r="AT1699" s="36"/>
      <c r="AU1699" s="36"/>
      <c r="AV1699" s="36"/>
      <c r="AW1699" s="36"/>
    </row>
    <row r="1700" spans="42:49">
      <c r="AP1700" s="36"/>
      <c r="AQ1700" s="36"/>
      <c r="AR1700" s="36"/>
      <c r="AS1700" s="36"/>
      <c r="AT1700" s="36"/>
      <c r="AU1700" s="36"/>
      <c r="AV1700" s="36"/>
      <c r="AW1700" s="36"/>
    </row>
    <row r="1701" spans="42:49">
      <c r="AP1701" s="36"/>
      <c r="AQ1701" s="36"/>
      <c r="AR1701" s="36"/>
      <c r="AS1701" s="36"/>
      <c r="AT1701" s="36"/>
      <c r="AU1701" s="36"/>
      <c r="AV1701" s="36"/>
      <c r="AW1701" s="36"/>
    </row>
    <row r="1702" spans="42:49">
      <c r="AP1702" s="36"/>
      <c r="AQ1702" s="36"/>
      <c r="AR1702" s="36"/>
      <c r="AS1702" s="36"/>
      <c r="AT1702" s="36"/>
      <c r="AU1702" s="36"/>
      <c r="AV1702" s="36"/>
      <c r="AW1702" s="36"/>
    </row>
    <row r="1703" spans="42:49">
      <c r="AP1703" s="36"/>
      <c r="AQ1703" s="36"/>
      <c r="AR1703" s="36"/>
      <c r="AS1703" s="36"/>
      <c r="AT1703" s="36"/>
      <c r="AU1703" s="36"/>
      <c r="AV1703" s="36"/>
      <c r="AW1703" s="36"/>
    </row>
    <row r="1704" spans="42:49">
      <c r="AP1704" s="36"/>
      <c r="AQ1704" s="36"/>
      <c r="AR1704" s="36"/>
      <c r="AS1704" s="36"/>
      <c r="AT1704" s="36"/>
      <c r="AU1704" s="36"/>
      <c r="AV1704" s="36"/>
      <c r="AW1704" s="36"/>
    </row>
    <row r="1705" spans="42:49">
      <c r="AP1705" s="36"/>
      <c r="AQ1705" s="36"/>
      <c r="AR1705" s="36"/>
      <c r="AS1705" s="36"/>
      <c r="AT1705" s="36"/>
      <c r="AU1705" s="36"/>
      <c r="AV1705" s="36"/>
      <c r="AW1705" s="36"/>
    </row>
    <row r="1706" spans="42:49">
      <c r="AP1706" s="36"/>
      <c r="AQ1706" s="36"/>
      <c r="AR1706" s="36"/>
      <c r="AS1706" s="36"/>
      <c r="AT1706" s="36"/>
      <c r="AU1706" s="36"/>
      <c r="AV1706" s="36"/>
      <c r="AW1706" s="36"/>
    </row>
    <row r="1707" spans="42:49">
      <c r="AP1707" s="36"/>
      <c r="AQ1707" s="36"/>
      <c r="AR1707" s="36"/>
      <c r="AS1707" s="36"/>
      <c r="AT1707" s="36"/>
      <c r="AU1707" s="36"/>
      <c r="AV1707" s="36"/>
      <c r="AW1707" s="36"/>
    </row>
    <row r="1708" spans="42:49">
      <c r="AP1708" s="36"/>
      <c r="AQ1708" s="36"/>
      <c r="AR1708" s="36"/>
      <c r="AS1708" s="36"/>
      <c r="AT1708" s="36"/>
      <c r="AU1708" s="36"/>
      <c r="AV1708" s="36"/>
      <c r="AW1708" s="36"/>
    </row>
    <row r="1709" spans="42:49">
      <c r="AP1709" s="36"/>
      <c r="AQ1709" s="36"/>
      <c r="AR1709" s="36"/>
      <c r="AS1709" s="36"/>
      <c r="AT1709" s="36"/>
      <c r="AU1709" s="36"/>
      <c r="AV1709" s="36"/>
      <c r="AW1709" s="36"/>
    </row>
    <row r="1710" spans="42:49">
      <c r="AP1710" s="36"/>
      <c r="AQ1710" s="36"/>
      <c r="AR1710" s="36"/>
      <c r="AS1710" s="36"/>
      <c r="AT1710" s="36"/>
      <c r="AU1710" s="36"/>
      <c r="AV1710" s="36"/>
      <c r="AW1710" s="36"/>
    </row>
    <row r="1711" spans="42:49">
      <c r="AP1711" s="36"/>
      <c r="AQ1711" s="36"/>
      <c r="AR1711" s="36"/>
      <c r="AS1711" s="36"/>
      <c r="AT1711" s="36"/>
      <c r="AU1711" s="36"/>
      <c r="AV1711" s="36"/>
      <c r="AW1711" s="36"/>
    </row>
    <row r="1712" spans="42:49">
      <c r="AP1712" s="36"/>
      <c r="AQ1712" s="36"/>
      <c r="AR1712" s="36"/>
      <c r="AS1712" s="36"/>
      <c r="AT1712" s="36"/>
      <c r="AU1712" s="36"/>
      <c r="AV1712" s="36"/>
      <c r="AW1712" s="36"/>
    </row>
    <row r="1713" spans="42:49">
      <c r="AP1713" s="36"/>
      <c r="AQ1713" s="36"/>
      <c r="AR1713" s="36"/>
      <c r="AS1713" s="36"/>
      <c r="AT1713" s="36"/>
      <c r="AU1713" s="36"/>
      <c r="AV1713" s="36"/>
      <c r="AW1713" s="36"/>
    </row>
    <row r="1714" spans="42:49">
      <c r="AP1714" s="36"/>
      <c r="AQ1714" s="36"/>
      <c r="AR1714" s="36"/>
      <c r="AS1714" s="36"/>
      <c r="AT1714" s="36"/>
      <c r="AU1714" s="36"/>
      <c r="AV1714" s="36"/>
      <c r="AW1714" s="36"/>
    </row>
    <row r="1715" spans="42:49">
      <c r="AP1715" s="36"/>
      <c r="AQ1715" s="36"/>
      <c r="AR1715" s="36"/>
      <c r="AS1715" s="36"/>
      <c r="AT1715" s="36"/>
      <c r="AU1715" s="36"/>
      <c r="AV1715" s="36"/>
      <c r="AW1715" s="36"/>
    </row>
    <row r="1716" spans="42:49">
      <c r="AP1716" s="36"/>
      <c r="AQ1716" s="36"/>
      <c r="AR1716" s="36"/>
      <c r="AS1716" s="36"/>
      <c r="AT1716" s="36"/>
      <c r="AU1716" s="36"/>
      <c r="AV1716" s="36"/>
      <c r="AW1716" s="36"/>
    </row>
    <row r="1717" spans="42:49">
      <c r="AP1717" s="36"/>
      <c r="AQ1717" s="36"/>
      <c r="AR1717" s="36"/>
      <c r="AS1717" s="36"/>
      <c r="AT1717" s="36"/>
      <c r="AU1717" s="36"/>
      <c r="AV1717" s="36"/>
      <c r="AW1717" s="36"/>
    </row>
    <row r="1718" spans="42:49">
      <c r="AP1718" s="36"/>
      <c r="AQ1718" s="36"/>
      <c r="AR1718" s="36"/>
      <c r="AS1718" s="36"/>
      <c r="AT1718" s="36"/>
      <c r="AU1718" s="36"/>
      <c r="AV1718" s="36"/>
      <c r="AW1718" s="36"/>
    </row>
    <row r="1719" spans="42:49">
      <c r="AP1719" s="36"/>
      <c r="AQ1719" s="36"/>
      <c r="AR1719" s="36"/>
      <c r="AS1719" s="36"/>
      <c r="AT1719" s="36"/>
      <c r="AU1719" s="36"/>
      <c r="AV1719" s="36"/>
      <c r="AW1719" s="36"/>
    </row>
    <row r="1720" spans="42:49">
      <c r="AP1720" s="36"/>
      <c r="AQ1720" s="36"/>
      <c r="AR1720" s="36"/>
      <c r="AS1720" s="36"/>
      <c r="AT1720" s="36"/>
      <c r="AU1720" s="36"/>
      <c r="AV1720" s="36"/>
      <c r="AW1720" s="36"/>
    </row>
    <row r="1721" spans="42:49">
      <c r="AP1721" s="36"/>
      <c r="AQ1721" s="36"/>
      <c r="AR1721" s="36"/>
      <c r="AS1721" s="36"/>
      <c r="AT1721" s="36"/>
      <c r="AU1721" s="36"/>
      <c r="AV1721" s="36"/>
      <c r="AW1721" s="36"/>
    </row>
    <row r="1722" spans="42:49">
      <c r="AP1722" s="36"/>
      <c r="AQ1722" s="36"/>
      <c r="AR1722" s="36"/>
      <c r="AS1722" s="36"/>
      <c r="AT1722" s="36"/>
      <c r="AU1722" s="36"/>
      <c r="AV1722" s="36"/>
      <c r="AW1722" s="36"/>
    </row>
    <row r="1723" spans="42:49">
      <c r="AP1723" s="36"/>
      <c r="AQ1723" s="36"/>
      <c r="AR1723" s="36"/>
      <c r="AS1723" s="36"/>
      <c r="AT1723" s="36"/>
      <c r="AU1723" s="36"/>
      <c r="AV1723" s="36"/>
      <c r="AW1723" s="36"/>
    </row>
    <row r="1724" spans="42:49">
      <c r="AP1724" s="36"/>
      <c r="AQ1724" s="36"/>
      <c r="AR1724" s="36"/>
      <c r="AS1724" s="36"/>
      <c r="AT1724" s="36"/>
      <c r="AU1724" s="36"/>
      <c r="AV1724" s="36"/>
      <c r="AW1724" s="36"/>
    </row>
    <row r="1725" spans="42:49">
      <c r="AP1725" s="36"/>
      <c r="AQ1725" s="36"/>
      <c r="AR1725" s="36"/>
      <c r="AS1725" s="36"/>
      <c r="AT1725" s="36"/>
      <c r="AU1725" s="36"/>
      <c r="AV1725" s="36"/>
      <c r="AW1725" s="36"/>
    </row>
    <row r="1726" spans="42:49">
      <c r="AP1726" s="36"/>
      <c r="AQ1726" s="36"/>
      <c r="AR1726" s="36"/>
      <c r="AS1726" s="36"/>
      <c r="AT1726" s="36"/>
      <c r="AU1726" s="36"/>
      <c r="AV1726" s="36"/>
      <c r="AW1726" s="36"/>
    </row>
    <row r="1727" spans="42:49">
      <c r="AP1727" s="36"/>
      <c r="AQ1727" s="36"/>
      <c r="AR1727" s="36"/>
      <c r="AS1727" s="36"/>
      <c r="AT1727" s="36"/>
      <c r="AU1727" s="36"/>
      <c r="AV1727" s="36"/>
      <c r="AW1727" s="36"/>
    </row>
    <row r="1728" spans="42:49">
      <c r="AP1728" s="36"/>
      <c r="AQ1728" s="36"/>
      <c r="AR1728" s="36"/>
      <c r="AS1728" s="36"/>
      <c r="AT1728" s="36"/>
      <c r="AU1728" s="36"/>
      <c r="AV1728" s="36"/>
      <c r="AW1728" s="36"/>
    </row>
    <row r="1729" spans="42:49">
      <c r="AP1729" s="36"/>
      <c r="AQ1729" s="36"/>
      <c r="AR1729" s="36"/>
      <c r="AS1729" s="36"/>
      <c r="AT1729" s="36"/>
      <c r="AU1729" s="36"/>
      <c r="AV1729" s="36"/>
      <c r="AW1729" s="36"/>
    </row>
    <row r="1730" spans="42:49">
      <c r="AP1730" s="36"/>
      <c r="AQ1730" s="36"/>
      <c r="AR1730" s="36"/>
      <c r="AS1730" s="36"/>
      <c r="AT1730" s="36"/>
      <c r="AU1730" s="36"/>
      <c r="AV1730" s="36"/>
      <c r="AW1730" s="36"/>
    </row>
    <row r="1731" spans="42:49">
      <c r="AP1731" s="36"/>
      <c r="AQ1731" s="36"/>
      <c r="AR1731" s="36"/>
      <c r="AS1731" s="36"/>
      <c r="AT1731" s="36"/>
      <c r="AU1731" s="36"/>
      <c r="AV1731" s="36"/>
      <c r="AW1731" s="36"/>
    </row>
    <row r="1732" spans="42:49">
      <c r="AP1732" s="36"/>
      <c r="AQ1732" s="36"/>
      <c r="AR1732" s="36"/>
      <c r="AS1732" s="36"/>
      <c r="AT1732" s="36"/>
      <c r="AU1732" s="36"/>
      <c r="AV1732" s="36"/>
      <c r="AW1732" s="36"/>
    </row>
    <row r="1733" spans="42:49">
      <c r="AP1733" s="36"/>
      <c r="AQ1733" s="36"/>
      <c r="AR1733" s="36"/>
      <c r="AS1733" s="36"/>
      <c r="AT1733" s="36"/>
      <c r="AU1733" s="36"/>
      <c r="AV1733" s="36"/>
      <c r="AW1733" s="36"/>
    </row>
    <row r="1734" spans="42:49">
      <c r="AP1734" s="36"/>
      <c r="AQ1734" s="36"/>
      <c r="AR1734" s="36"/>
      <c r="AS1734" s="36"/>
      <c r="AT1734" s="36"/>
      <c r="AU1734" s="36"/>
      <c r="AV1734" s="36"/>
      <c r="AW1734" s="36"/>
    </row>
    <row r="1735" spans="42:49">
      <c r="AP1735" s="36"/>
      <c r="AQ1735" s="36"/>
      <c r="AR1735" s="36"/>
      <c r="AS1735" s="36"/>
      <c r="AT1735" s="36"/>
      <c r="AU1735" s="36"/>
      <c r="AV1735" s="36"/>
      <c r="AW1735" s="36"/>
    </row>
    <row r="1736" spans="42:49">
      <c r="AP1736" s="36"/>
      <c r="AQ1736" s="36"/>
      <c r="AR1736" s="36"/>
      <c r="AS1736" s="36"/>
      <c r="AT1736" s="36"/>
      <c r="AU1736" s="36"/>
      <c r="AV1736" s="36"/>
      <c r="AW1736" s="36"/>
    </row>
    <row r="1737" spans="42:49">
      <c r="AP1737" s="36"/>
      <c r="AQ1737" s="36"/>
      <c r="AR1737" s="36"/>
      <c r="AS1737" s="36"/>
      <c r="AT1737" s="36"/>
      <c r="AU1737" s="36"/>
      <c r="AV1737" s="36"/>
      <c r="AW1737" s="36"/>
    </row>
    <row r="1738" spans="42:49">
      <c r="AP1738" s="36"/>
      <c r="AQ1738" s="36"/>
      <c r="AR1738" s="36"/>
      <c r="AS1738" s="36"/>
      <c r="AT1738" s="36"/>
      <c r="AU1738" s="36"/>
      <c r="AV1738" s="36"/>
      <c r="AW1738" s="36"/>
    </row>
    <row r="1739" spans="42:49">
      <c r="AP1739" s="36"/>
      <c r="AQ1739" s="36"/>
      <c r="AR1739" s="36"/>
      <c r="AS1739" s="36"/>
      <c r="AT1739" s="36"/>
      <c r="AU1739" s="36"/>
      <c r="AV1739" s="36"/>
      <c r="AW1739" s="36"/>
    </row>
    <row r="1740" spans="42:49">
      <c r="AP1740" s="36"/>
      <c r="AQ1740" s="36"/>
      <c r="AR1740" s="36"/>
      <c r="AS1740" s="36"/>
      <c r="AT1740" s="36"/>
      <c r="AU1740" s="36"/>
      <c r="AV1740" s="36"/>
      <c r="AW1740" s="36"/>
    </row>
    <row r="1741" spans="42:49">
      <c r="AP1741" s="36"/>
      <c r="AQ1741" s="36"/>
      <c r="AR1741" s="36"/>
      <c r="AS1741" s="36"/>
      <c r="AT1741" s="36"/>
      <c r="AU1741" s="36"/>
      <c r="AV1741" s="36"/>
      <c r="AW1741" s="36"/>
    </row>
    <row r="1742" spans="42:49">
      <c r="AP1742" s="36"/>
      <c r="AQ1742" s="36"/>
      <c r="AR1742" s="36"/>
      <c r="AS1742" s="36"/>
      <c r="AT1742" s="36"/>
      <c r="AU1742" s="36"/>
      <c r="AV1742" s="36"/>
      <c r="AW1742" s="36"/>
    </row>
    <row r="1743" spans="42:49">
      <c r="AP1743" s="36"/>
      <c r="AQ1743" s="36"/>
      <c r="AR1743" s="36"/>
      <c r="AS1743" s="36"/>
      <c r="AT1743" s="36"/>
      <c r="AU1743" s="36"/>
      <c r="AV1743" s="36"/>
      <c r="AW1743" s="36"/>
    </row>
    <row r="1744" spans="42:49">
      <c r="AP1744" s="36"/>
      <c r="AQ1744" s="36"/>
      <c r="AR1744" s="36"/>
      <c r="AS1744" s="36"/>
      <c r="AT1744" s="36"/>
      <c r="AU1744" s="36"/>
      <c r="AV1744" s="36"/>
      <c r="AW1744" s="36"/>
    </row>
    <row r="1745" spans="42:49">
      <c r="AP1745" s="36"/>
      <c r="AQ1745" s="36"/>
      <c r="AR1745" s="36"/>
      <c r="AS1745" s="36"/>
      <c r="AT1745" s="36"/>
      <c r="AU1745" s="36"/>
      <c r="AV1745" s="36"/>
      <c r="AW1745" s="36"/>
    </row>
    <row r="1746" spans="42:49">
      <c r="AP1746" s="36"/>
      <c r="AQ1746" s="36"/>
      <c r="AR1746" s="36"/>
      <c r="AS1746" s="36"/>
      <c r="AT1746" s="36"/>
      <c r="AU1746" s="36"/>
      <c r="AV1746" s="36"/>
      <c r="AW1746" s="36"/>
    </row>
    <row r="1747" spans="42:49">
      <c r="AP1747" s="36"/>
      <c r="AQ1747" s="36"/>
      <c r="AR1747" s="36"/>
      <c r="AS1747" s="36"/>
      <c r="AT1747" s="36"/>
      <c r="AU1747" s="36"/>
      <c r="AV1747" s="36"/>
      <c r="AW1747" s="36"/>
    </row>
    <row r="1748" spans="42:49">
      <c r="AP1748" s="36"/>
      <c r="AQ1748" s="36"/>
      <c r="AR1748" s="36"/>
      <c r="AS1748" s="36"/>
      <c r="AT1748" s="36"/>
      <c r="AU1748" s="36"/>
      <c r="AV1748" s="36"/>
      <c r="AW1748" s="36"/>
    </row>
    <row r="1749" spans="42:49">
      <c r="AP1749" s="36"/>
      <c r="AQ1749" s="36"/>
      <c r="AR1749" s="36"/>
      <c r="AS1749" s="36"/>
      <c r="AT1749" s="36"/>
      <c r="AU1749" s="36"/>
      <c r="AV1749" s="36"/>
      <c r="AW1749" s="36"/>
    </row>
    <row r="1750" spans="42:49">
      <c r="AP1750" s="36"/>
      <c r="AQ1750" s="36"/>
      <c r="AR1750" s="36"/>
      <c r="AS1750" s="36"/>
      <c r="AT1750" s="36"/>
      <c r="AU1750" s="36"/>
      <c r="AV1750" s="36"/>
      <c r="AW1750" s="36"/>
    </row>
    <row r="1751" spans="42:49">
      <c r="AP1751" s="36"/>
      <c r="AQ1751" s="36"/>
      <c r="AR1751" s="36"/>
      <c r="AS1751" s="36"/>
      <c r="AT1751" s="36"/>
      <c r="AU1751" s="36"/>
      <c r="AV1751" s="36"/>
      <c r="AW1751" s="36"/>
    </row>
    <row r="1752" spans="42:49">
      <c r="AP1752" s="36"/>
      <c r="AQ1752" s="36"/>
      <c r="AR1752" s="36"/>
      <c r="AS1752" s="36"/>
      <c r="AT1752" s="36"/>
      <c r="AU1752" s="36"/>
      <c r="AV1752" s="36"/>
      <c r="AW1752" s="36"/>
    </row>
    <row r="1753" spans="42:49">
      <c r="AP1753" s="36"/>
      <c r="AQ1753" s="36"/>
      <c r="AR1753" s="36"/>
      <c r="AS1753" s="36"/>
      <c r="AT1753" s="36"/>
      <c r="AU1753" s="36"/>
      <c r="AV1753" s="36"/>
      <c r="AW1753" s="36"/>
    </row>
    <row r="1754" spans="42:49">
      <c r="AP1754" s="36"/>
      <c r="AQ1754" s="36"/>
      <c r="AR1754" s="36"/>
      <c r="AS1754" s="36"/>
      <c r="AT1754" s="36"/>
      <c r="AU1754" s="36"/>
      <c r="AV1754" s="36"/>
      <c r="AW1754" s="36"/>
    </row>
    <row r="1755" spans="42:49">
      <c r="AP1755" s="36"/>
      <c r="AQ1755" s="36"/>
      <c r="AR1755" s="36"/>
      <c r="AS1755" s="36"/>
      <c r="AT1755" s="36"/>
      <c r="AU1755" s="36"/>
      <c r="AV1755" s="36"/>
      <c r="AW1755" s="36"/>
    </row>
    <row r="1756" spans="42:49">
      <c r="AP1756" s="36"/>
      <c r="AQ1756" s="36"/>
      <c r="AR1756" s="36"/>
      <c r="AS1756" s="36"/>
      <c r="AT1756" s="36"/>
      <c r="AU1756" s="36"/>
      <c r="AV1756" s="36"/>
      <c r="AW1756" s="36"/>
    </row>
    <row r="1757" spans="42:49">
      <c r="AP1757" s="36"/>
      <c r="AQ1757" s="36"/>
      <c r="AR1757" s="36"/>
      <c r="AS1757" s="36"/>
      <c r="AT1757" s="36"/>
      <c r="AU1757" s="36"/>
      <c r="AV1757" s="36"/>
      <c r="AW1757" s="36"/>
    </row>
    <row r="1758" spans="42:49">
      <c r="AP1758" s="36"/>
      <c r="AQ1758" s="36"/>
      <c r="AR1758" s="36"/>
      <c r="AS1758" s="36"/>
      <c r="AT1758" s="36"/>
      <c r="AU1758" s="36"/>
      <c r="AV1758" s="36"/>
      <c r="AW1758" s="36"/>
    </row>
    <row r="1759" spans="42:49">
      <c r="AP1759" s="36"/>
      <c r="AQ1759" s="36"/>
      <c r="AR1759" s="36"/>
      <c r="AS1759" s="36"/>
      <c r="AT1759" s="36"/>
      <c r="AU1759" s="36"/>
      <c r="AV1759" s="36"/>
      <c r="AW1759" s="36"/>
    </row>
    <row r="1760" spans="42:49">
      <c r="AP1760" s="36"/>
      <c r="AQ1760" s="36"/>
      <c r="AR1760" s="36"/>
      <c r="AS1760" s="36"/>
      <c r="AT1760" s="36"/>
      <c r="AU1760" s="36"/>
      <c r="AV1760" s="36"/>
      <c r="AW1760" s="36"/>
    </row>
    <row r="1761" spans="42:49">
      <c r="AP1761" s="36"/>
      <c r="AQ1761" s="36"/>
      <c r="AR1761" s="36"/>
      <c r="AS1761" s="36"/>
      <c r="AT1761" s="36"/>
      <c r="AU1761" s="36"/>
      <c r="AV1761" s="36"/>
      <c r="AW1761" s="36"/>
    </row>
    <row r="1762" spans="42:49">
      <c r="AP1762" s="36"/>
      <c r="AQ1762" s="36"/>
      <c r="AR1762" s="36"/>
      <c r="AS1762" s="36"/>
      <c r="AT1762" s="36"/>
      <c r="AU1762" s="36"/>
      <c r="AV1762" s="36"/>
      <c r="AW1762" s="36"/>
    </row>
    <row r="1763" spans="42:49">
      <c r="AP1763" s="36"/>
      <c r="AQ1763" s="36"/>
      <c r="AR1763" s="36"/>
      <c r="AS1763" s="36"/>
      <c r="AT1763" s="36"/>
      <c r="AU1763" s="36"/>
      <c r="AV1763" s="36"/>
      <c r="AW1763" s="36"/>
    </row>
    <row r="1764" spans="42:49">
      <c r="AP1764" s="36"/>
      <c r="AQ1764" s="36"/>
      <c r="AR1764" s="36"/>
      <c r="AS1764" s="36"/>
      <c r="AT1764" s="36"/>
      <c r="AU1764" s="36"/>
      <c r="AV1764" s="36"/>
      <c r="AW1764" s="36"/>
    </row>
    <row r="1765" spans="42:49">
      <c r="AP1765" s="36"/>
      <c r="AQ1765" s="36"/>
      <c r="AR1765" s="36"/>
      <c r="AS1765" s="36"/>
      <c r="AT1765" s="36"/>
      <c r="AU1765" s="36"/>
      <c r="AV1765" s="36"/>
      <c r="AW1765" s="36"/>
    </row>
    <row r="1766" spans="42:49">
      <c r="AP1766" s="36"/>
      <c r="AQ1766" s="36"/>
      <c r="AR1766" s="36"/>
      <c r="AS1766" s="36"/>
      <c r="AT1766" s="36"/>
      <c r="AU1766" s="36"/>
      <c r="AV1766" s="36"/>
      <c r="AW1766" s="36"/>
    </row>
    <row r="1767" spans="42:49">
      <c r="AP1767" s="36"/>
      <c r="AQ1767" s="36"/>
      <c r="AR1767" s="36"/>
      <c r="AS1767" s="36"/>
      <c r="AT1767" s="36"/>
      <c r="AU1767" s="36"/>
      <c r="AV1767" s="36"/>
      <c r="AW1767" s="36"/>
    </row>
    <row r="1768" spans="42:49">
      <c r="AP1768" s="36"/>
      <c r="AQ1768" s="36"/>
      <c r="AR1768" s="36"/>
      <c r="AS1768" s="36"/>
      <c r="AT1768" s="36"/>
      <c r="AU1768" s="36"/>
      <c r="AV1768" s="36"/>
      <c r="AW1768" s="36"/>
    </row>
    <row r="1769" spans="42:49">
      <c r="AP1769" s="36"/>
      <c r="AQ1769" s="36"/>
      <c r="AR1769" s="36"/>
      <c r="AS1769" s="36"/>
      <c r="AT1769" s="36"/>
      <c r="AU1769" s="36"/>
      <c r="AV1769" s="36"/>
      <c r="AW1769" s="36"/>
    </row>
    <row r="1770" spans="42:49">
      <c r="AP1770" s="36"/>
      <c r="AQ1770" s="36"/>
      <c r="AR1770" s="36"/>
      <c r="AS1770" s="36"/>
      <c r="AT1770" s="36"/>
      <c r="AU1770" s="36"/>
      <c r="AV1770" s="36"/>
      <c r="AW1770" s="36"/>
    </row>
    <row r="1771" spans="42:49">
      <c r="AP1771" s="36"/>
      <c r="AQ1771" s="36"/>
      <c r="AR1771" s="36"/>
      <c r="AS1771" s="36"/>
      <c r="AT1771" s="36"/>
      <c r="AU1771" s="36"/>
      <c r="AV1771" s="36"/>
      <c r="AW1771" s="36"/>
    </row>
    <row r="1772" spans="42:49">
      <c r="AP1772" s="36"/>
      <c r="AQ1772" s="36"/>
      <c r="AR1772" s="36"/>
      <c r="AS1772" s="36"/>
      <c r="AT1772" s="36"/>
      <c r="AU1772" s="36"/>
      <c r="AV1772" s="36"/>
      <c r="AW1772" s="36"/>
    </row>
    <row r="1773" spans="42:49">
      <c r="AP1773" s="36"/>
      <c r="AQ1773" s="36"/>
      <c r="AR1773" s="36"/>
      <c r="AS1773" s="36"/>
      <c r="AT1773" s="36"/>
      <c r="AU1773" s="36"/>
      <c r="AV1773" s="36"/>
      <c r="AW1773" s="36"/>
    </row>
    <row r="1774" spans="42:49">
      <c r="AP1774" s="36"/>
      <c r="AQ1774" s="36"/>
      <c r="AR1774" s="36"/>
      <c r="AS1774" s="36"/>
      <c r="AT1774" s="36"/>
      <c r="AU1774" s="36"/>
      <c r="AV1774" s="36"/>
      <c r="AW1774" s="36"/>
    </row>
    <row r="1775" spans="42:49">
      <c r="AP1775" s="36"/>
      <c r="AQ1775" s="36"/>
      <c r="AR1775" s="36"/>
      <c r="AS1775" s="36"/>
      <c r="AT1775" s="36"/>
      <c r="AU1775" s="36"/>
      <c r="AV1775" s="36"/>
      <c r="AW1775" s="36"/>
    </row>
    <row r="1776" spans="42:49">
      <c r="AP1776" s="36"/>
      <c r="AQ1776" s="36"/>
      <c r="AR1776" s="36"/>
      <c r="AS1776" s="36"/>
      <c r="AT1776" s="36"/>
      <c r="AU1776" s="36"/>
      <c r="AV1776" s="36"/>
      <c r="AW1776" s="36"/>
    </row>
    <row r="1777" spans="42:49">
      <c r="AP1777" s="36"/>
      <c r="AQ1777" s="36"/>
      <c r="AR1777" s="36"/>
      <c r="AS1777" s="36"/>
      <c r="AT1777" s="36"/>
      <c r="AU1777" s="36"/>
      <c r="AV1777" s="36"/>
      <c r="AW1777" s="36"/>
    </row>
    <row r="1778" spans="42:49">
      <c r="AP1778" s="36"/>
      <c r="AQ1778" s="36"/>
      <c r="AR1778" s="36"/>
      <c r="AS1778" s="36"/>
      <c r="AT1778" s="36"/>
      <c r="AU1778" s="36"/>
      <c r="AV1778" s="36"/>
      <c r="AW1778" s="36"/>
    </row>
    <row r="1779" spans="42:49">
      <c r="AP1779" s="36"/>
      <c r="AQ1779" s="36"/>
      <c r="AR1779" s="36"/>
      <c r="AS1779" s="36"/>
      <c r="AT1779" s="36"/>
      <c r="AU1779" s="36"/>
      <c r="AV1779" s="36"/>
      <c r="AW1779" s="36"/>
    </row>
    <row r="1780" spans="42:49">
      <c r="AP1780" s="36"/>
      <c r="AQ1780" s="36"/>
      <c r="AR1780" s="36"/>
      <c r="AS1780" s="36"/>
      <c r="AT1780" s="36"/>
      <c r="AU1780" s="36"/>
      <c r="AV1780" s="36"/>
      <c r="AW1780" s="36"/>
    </row>
    <row r="1781" spans="42:49">
      <c r="AP1781" s="36"/>
      <c r="AQ1781" s="36"/>
      <c r="AR1781" s="36"/>
      <c r="AS1781" s="36"/>
      <c r="AT1781" s="36"/>
      <c r="AU1781" s="36"/>
      <c r="AV1781" s="36"/>
      <c r="AW1781" s="36"/>
    </row>
    <row r="1782" spans="42:49">
      <c r="AP1782" s="36"/>
      <c r="AQ1782" s="36"/>
      <c r="AR1782" s="36"/>
      <c r="AS1782" s="36"/>
      <c r="AT1782" s="36"/>
      <c r="AU1782" s="36"/>
      <c r="AV1782" s="36"/>
      <c r="AW1782" s="36"/>
    </row>
    <row r="1783" spans="42:49">
      <c r="AP1783" s="36"/>
      <c r="AQ1783" s="36"/>
      <c r="AR1783" s="36"/>
      <c r="AS1783" s="36"/>
      <c r="AT1783" s="36"/>
      <c r="AU1783" s="36"/>
      <c r="AV1783" s="36"/>
      <c r="AW1783" s="36"/>
    </row>
    <row r="1784" spans="42:49">
      <c r="AP1784" s="36"/>
      <c r="AQ1784" s="36"/>
      <c r="AR1784" s="36"/>
      <c r="AS1784" s="36"/>
      <c r="AT1784" s="36"/>
      <c r="AU1784" s="36"/>
      <c r="AV1784" s="36"/>
      <c r="AW1784" s="36"/>
    </row>
    <row r="1785" spans="42:49">
      <c r="AP1785" s="36"/>
      <c r="AQ1785" s="36"/>
      <c r="AR1785" s="36"/>
      <c r="AS1785" s="36"/>
      <c r="AT1785" s="36"/>
      <c r="AU1785" s="36"/>
      <c r="AV1785" s="36"/>
      <c r="AW1785" s="36"/>
    </row>
    <row r="1786" spans="42:49">
      <c r="AP1786" s="36"/>
      <c r="AQ1786" s="36"/>
      <c r="AR1786" s="36"/>
      <c r="AS1786" s="36"/>
      <c r="AT1786" s="36"/>
      <c r="AU1786" s="36"/>
      <c r="AV1786" s="36"/>
      <c r="AW1786" s="36"/>
    </row>
    <row r="1787" spans="42:49">
      <c r="AP1787" s="36"/>
      <c r="AQ1787" s="36"/>
      <c r="AR1787" s="36"/>
      <c r="AS1787" s="36"/>
      <c r="AT1787" s="36"/>
      <c r="AU1787" s="36"/>
      <c r="AV1787" s="36"/>
      <c r="AW1787" s="36"/>
    </row>
    <row r="1788" spans="42:49">
      <c r="AP1788" s="36"/>
      <c r="AQ1788" s="36"/>
      <c r="AR1788" s="36"/>
      <c r="AS1788" s="36"/>
      <c r="AT1788" s="36"/>
      <c r="AU1788" s="36"/>
      <c r="AV1788" s="36"/>
      <c r="AW1788" s="36"/>
    </row>
    <row r="1789" spans="42:49">
      <c r="AP1789" s="36"/>
      <c r="AQ1789" s="36"/>
      <c r="AR1789" s="36"/>
      <c r="AS1789" s="36"/>
      <c r="AT1789" s="36"/>
      <c r="AU1789" s="36"/>
      <c r="AV1789" s="36"/>
      <c r="AW1789" s="36"/>
    </row>
    <row r="1790" spans="42:49">
      <c r="AP1790" s="36"/>
      <c r="AQ1790" s="36"/>
      <c r="AR1790" s="36"/>
      <c r="AS1790" s="36"/>
      <c r="AT1790" s="36"/>
      <c r="AU1790" s="36"/>
      <c r="AV1790" s="36"/>
      <c r="AW1790" s="36"/>
    </row>
    <row r="1791" spans="42:49">
      <c r="AP1791" s="36"/>
      <c r="AQ1791" s="36"/>
      <c r="AR1791" s="36"/>
      <c r="AS1791" s="36"/>
      <c r="AT1791" s="36"/>
      <c r="AU1791" s="36"/>
      <c r="AV1791" s="36"/>
      <c r="AW1791" s="36"/>
    </row>
    <row r="1792" spans="42:49">
      <c r="AP1792" s="36"/>
      <c r="AQ1792" s="36"/>
      <c r="AR1792" s="36"/>
      <c r="AS1792" s="36"/>
      <c r="AT1792" s="36"/>
      <c r="AU1792" s="36"/>
      <c r="AV1792" s="36"/>
      <c r="AW1792" s="36"/>
    </row>
    <row r="1793" spans="42:49">
      <c r="AP1793" s="36"/>
      <c r="AQ1793" s="36"/>
      <c r="AR1793" s="36"/>
      <c r="AS1793" s="36"/>
      <c r="AT1793" s="36"/>
      <c r="AU1793" s="36"/>
      <c r="AV1793" s="36"/>
      <c r="AW1793" s="36"/>
    </row>
    <row r="1794" spans="42:49">
      <c r="AP1794" s="36"/>
      <c r="AQ1794" s="36"/>
      <c r="AR1794" s="36"/>
      <c r="AS1794" s="36"/>
      <c r="AT1794" s="36"/>
      <c r="AU1794" s="36"/>
      <c r="AV1794" s="36"/>
      <c r="AW1794" s="36"/>
    </row>
    <row r="1795" spans="42:49">
      <c r="AP1795" s="36"/>
      <c r="AQ1795" s="36"/>
      <c r="AR1795" s="36"/>
      <c r="AS1795" s="36"/>
      <c r="AT1795" s="36"/>
      <c r="AU1795" s="36"/>
      <c r="AV1795" s="36"/>
      <c r="AW1795" s="36"/>
    </row>
    <row r="1796" spans="42:49">
      <c r="AP1796" s="36"/>
      <c r="AQ1796" s="36"/>
      <c r="AR1796" s="36"/>
      <c r="AS1796" s="36"/>
      <c r="AT1796" s="36"/>
      <c r="AU1796" s="36"/>
      <c r="AV1796" s="36"/>
      <c r="AW1796" s="36"/>
    </row>
    <row r="1797" spans="42:49">
      <c r="AP1797" s="36"/>
      <c r="AQ1797" s="36"/>
      <c r="AR1797" s="36"/>
      <c r="AS1797" s="36"/>
      <c r="AT1797" s="36"/>
      <c r="AU1797" s="36"/>
      <c r="AV1797" s="36"/>
      <c r="AW1797" s="36"/>
    </row>
    <row r="1798" spans="42:49">
      <c r="AP1798" s="36"/>
      <c r="AQ1798" s="36"/>
      <c r="AR1798" s="36"/>
      <c r="AS1798" s="36"/>
      <c r="AT1798" s="36"/>
      <c r="AU1798" s="36"/>
      <c r="AV1798" s="36"/>
      <c r="AW1798" s="36"/>
    </row>
    <row r="1799" spans="42:49">
      <c r="AP1799" s="36"/>
      <c r="AQ1799" s="36"/>
      <c r="AR1799" s="36"/>
      <c r="AS1799" s="36"/>
      <c r="AT1799" s="36"/>
      <c r="AU1799" s="36"/>
      <c r="AV1799" s="36"/>
      <c r="AW1799" s="36"/>
    </row>
    <row r="1800" spans="42:49">
      <c r="AP1800" s="36"/>
      <c r="AQ1800" s="36"/>
      <c r="AR1800" s="36"/>
      <c r="AS1800" s="36"/>
      <c r="AT1800" s="36"/>
      <c r="AU1800" s="36"/>
      <c r="AV1800" s="36"/>
      <c r="AW1800" s="36"/>
    </row>
    <row r="1801" spans="42:49">
      <c r="AP1801" s="36"/>
      <c r="AQ1801" s="36"/>
      <c r="AR1801" s="36"/>
      <c r="AS1801" s="36"/>
      <c r="AT1801" s="36"/>
      <c r="AU1801" s="36"/>
      <c r="AV1801" s="36"/>
      <c r="AW1801" s="36"/>
    </row>
    <row r="1802" spans="42:49">
      <c r="AP1802" s="36"/>
      <c r="AQ1802" s="36"/>
      <c r="AR1802" s="36"/>
      <c r="AS1802" s="36"/>
      <c r="AT1802" s="36"/>
      <c r="AU1802" s="36"/>
      <c r="AV1802" s="36"/>
      <c r="AW1802" s="36"/>
    </row>
    <row r="1803" spans="42:49">
      <c r="AP1803" s="36"/>
      <c r="AQ1803" s="36"/>
      <c r="AR1803" s="36"/>
      <c r="AS1803" s="36"/>
      <c r="AT1803" s="36"/>
      <c r="AU1803" s="36"/>
      <c r="AV1803" s="36"/>
      <c r="AW1803" s="36"/>
    </row>
    <row r="1804" spans="42:49">
      <c r="AP1804" s="36"/>
      <c r="AQ1804" s="36"/>
      <c r="AR1804" s="36"/>
      <c r="AS1804" s="36"/>
      <c r="AT1804" s="36"/>
      <c r="AU1804" s="36"/>
      <c r="AV1804" s="36"/>
      <c r="AW1804" s="36"/>
    </row>
    <row r="1805" spans="42:49">
      <c r="AP1805" s="36"/>
      <c r="AQ1805" s="36"/>
      <c r="AR1805" s="36"/>
      <c r="AS1805" s="36"/>
      <c r="AT1805" s="36"/>
      <c r="AU1805" s="36"/>
      <c r="AV1805" s="36"/>
      <c r="AW1805" s="36"/>
    </row>
    <row r="1806" spans="42:49">
      <c r="AP1806" s="36"/>
      <c r="AQ1806" s="36"/>
      <c r="AR1806" s="36"/>
      <c r="AS1806" s="36"/>
      <c r="AT1806" s="36"/>
      <c r="AU1806" s="36"/>
      <c r="AV1806" s="36"/>
      <c r="AW1806" s="36"/>
    </row>
    <row r="1807" spans="42:49">
      <c r="AP1807" s="36"/>
      <c r="AQ1807" s="36"/>
      <c r="AR1807" s="36"/>
      <c r="AS1807" s="36"/>
      <c r="AT1807" s="36"/>
      <c r="AU1807" s="36"/>
      <c r="AV1807" s="36"/>
      <c r="AW1807" s="36"/>
    </row>
    <row r="1808" spans="42:49">
      <c r="AP1808" s="36"/>
      <c r="AQ1808" s="36"/>
      <c r="AR1808" s="36"/>
      <c r="AS1808" s="36"/>
      <c r="AT1808" s="36"/>
      <c r="AU1808" s="36"/>
      <c r="AV1808" s="36"/>
      <c r="AW1808" s="36"/>
    </row>
    <row r="1809" spans="42:49">
      <c r="AP1809" s="36"/>
      <c r="AQ1809" s="36"/>
      <c r="AR1809" s="36"/>
      <c r="AS1809" s="36"/>
      <c r="AT1809" s="36"/>
      <c r="AU1809" s="36"/>
      <c r="AV1809" s="36"/>
      <c r="AW1809" s="36"/>
    </row>
    <row r="1810" spans="42:49">
      <c r="AP1810" s="36"/>
      <c r="AQ1810" s="36"/>
      <c r="AR1810" s="36"/>
      <c r="AS1810" s="36"/>
      <c r="AT1810" s="36"/>
      <c r="AU1810" s="36"/>
      <c r="AV1810" s="36"/>
      <c r="AW1810" s="36"/>
    </row>
    <row r="1811" spans="42:49">
      <c r="AP1811" s="36"/>
      <c r="AQ1811" s="36"/>
      <c r="AR1811" s="36"/>
      <c r="AS1811" s="36"/>
      <c r="AT1811" s="36"/>
      <c r="AU1811" s="36"/>
      <c r="AV1811" s="36"/>
      <c r="AW1811" s="36"/>
    </row>
    <row r="1812" spans="42:49">
      <c r="AP1812" s="36"/>
      <c r="AQ1812" s="36"/>
      <c r="AR1812" s="36"/>
      <c r="AS1812" s="36"/>
      <c r="AT1812" s="36"/>
      <c r="AU1812" s="36"/>
      <c r="AV1812" s="36"/>
      <c r="AW1812" s="36"/>
    </row>
    <row r="1813" spans="42:49">
      <c r="AP1813" s="36"/>
      <c r="AQ1813" s="36"/>
      <c r="AR1813" s="36"/>
      <c r="AS1813" s="36"/>
      <c r="AT1813" s="36"/>
      <c r="AU1813" s="36"/>
      <c r="AV1813" s="36"/>
      <c r="AW1813" s="36"/>
    </row>
    <row r="1814" spans="42:49">
      <c r="AP1814" s="36"/>
      <c r="AQ1814" s="36"/>
      <c r="AR1814" s="36"/>
      <c r="AS1814" s="36"/>
      <c r="AT1814" s="36"/>
      <c r="AU1814" s="36"/>
      <c r="AV1814" s="36"/>
      <c r="AW1814" s="36"/>
    </row>
    <row r="1815" spans="42:49">
      <c r="AP1815" s="36"/>
      <c r="AQ1815" s="36"/>
      <c r="AR1815" s="36"/>
      <c r="AS1815" s="36"/>
      <c r="AT1815" s="36"/>
      <c r="AU1815" s="36"/>
      <c r="AV1815" s="36"/>
      <c r="AW1815" s="36"/>
    </row>
    <row r="1816" spans="42:49">
      <c r="AP1816" s="36"/>
      <c r="AQ1816" s="36"/>
      <c r="AR1816" s="36"/>
      <c r="AS1816" s="36"/>
      <c r="AT1816" s="36"/>
      <c r="AU1816" s="36"/>
      <c r="AV1816" s="36"/>
      <c r="AW1816" s="36"/>
    </row>
    <row r="1817" spans="42:49">
      <c r="AP1817" s="36"/>
      <c r="AQ1817" s="36"/>
      <c r="AR1817" s="36"/>
      <c r="AS1817" s="36"/>
      <c r="AT1817" s="36"/>
      <c r="AU1817" s="36"/>
      <c r="AV1817" s="36"/>
      <c r="AW1817" s="36"/>
    </row>
    <row r="1818" spans="42:49">
      <c r="AP1818" s="36"/>
      <c r="AQ1818" s="36"/>
      <c r="AR1818" s="36"/>
      <c r="AS1818" s="36"/>
      <c r="AT1818" s="36"/>
      <c r="AU1818" s="36"/>
      <c r="AV1818" s="36"/>
      <c r="AW1818" s="36"/>
    </row>
    <row r="1819" spans="42:49">
      <c r="AP1819" s="36"/>
      <c r="AQ1819" s="36"/>
      <c r="AR1819" s="36"/>
      <c r="AS1819" s="36"/>
      <c r="AT1819" s="36"/>
      <c r="AU1819" s="36"/>
      <c r="AV1819" s="36"/>
      <c r="AW1819" s="36"/>
    </row>
    <row r="1820" spans="42:49">
      <c r="AP1820" s="36"/>
      <c r="AQ1820" s="36"/>
      <c r="AR1820" s="36"/>
      <c r="AS1820" s="36"/>
      <c r="AT1820" s="36"/>
      <c r="AU1820" s="36"/>
      <c r="AV1820" s="36"/>
      <c r="AW1820" s="36"/>
    </row>
    <row r="1821" spans="42:49">
      <c r="AP1821" s="36"/>
      <c r="AQ1821" s="36"/>
      <c r="AR1821" s="36"/>
      <c r="AS1821" s="36"/>
      <c r="AT1821" s="36"/>
      <c r="AU1821" s="36"/>
      <c r="AV1821" s="36"/>
      <c r="AW1821" s="36"/>
    </row>
    <row r="1822" spans="42:49">
      <c r="AP1822" s="36"/>
      <c r="AQ1822" s="36"/>
      <c r="AR1822" s="36"/>
      <c r="AS1822" s="36"/>
      <c r="AT1822" s="36"/>
      <c r="AU1822" s="36"/>
      <c r="AV1822" s="36"/>
      <c r="AW1822" s="36"/>
    </row>
    <row r="1823" spans="42:49">
      <c r="AP1823" s="36"/>
      <c r="AQ1823" s="36"/>
      <c r="AR1823" s="36"/>
      <c r="AS1823" s="36"/>
      <c r="AT1823" s="36"/>
      <c r="AU1823" s="36"/>
      <c r="AV1823" s="36"/>
      <c r="AW1823" s="36"/>
    </row>
    <row r="1824" spans="42:49">
      <c r="AP1824" s="36"/>
      <c r="AQ1824" s="36"/>
      <c r="AR1824" s="36"/>
      <c r="AS1824" s="36"/>
      <c r="AT1824" s="36"/>
      <c r="AU1824" s="36"/>
      <c r="AV1824" s="36"/>
      <c r="AW1824" s="36"/>
    </row>
    <row r="1825" spans="42:49">
      <c r="AP1825" s="36"/>
      <c r="AQ1825" s="36"/>
      <c r="AR1825" s="36"/>
      <c r="AS1825" s="36"/>
      <c r="AT1825" s="36"/>
      <c r="AU1825" s="36"/>
      <c r="AV1825" s="36"/>
      <c r="AW1825" s="36"/>
    </row>
    <row r="1826" spans="42:49">
      <c r="AP1826" s="36"/>
      <c r="AQ1826" s="36"/>
      <c r="AR1826" s="36"/>
      <c r="AS1826" s="36"/>
      <c r="AT1826" s="36"/>
      <c r="AU1826" s="36"/>
      <c r="AV1826" s="36"/>
      <c r="AW1826" s="36"/>
    </row>
    <row r="1827" spans="42:49">
      <c r="AP1827" s="36"/>
      <c r="AQ1827" s="36"/>
      <c r="AR1827" s="36"/>
      <c r="AS1827" s="36"/>
      <c r="AT1827" s="36"/>
      <c r="AU1827" s="36"/>
      <c r="AV1827" s="36"/>
      <c r="AW1827" s="36"/>
    </row>
    <row r="1828" spans="42:49">
      <c r="AP1828" s="36"/>
      <c r="AQ1828" s="36"/>
      <c r="AR1828" s="36"/>
      <c r="AS1828" s="36"/>
      <c r="AT1828" s="36"/>
      <c r="AU1828" s="36"/>
      <c r="AV1828" s="36"/>
      <c r="AW1828" s="36"/>
    </row>
    <row r="1829" spans="42:49">
      <c r="AP1829" s="36"/>
      <c r="AQ1829" s="36"/>
      <c r="AR1829" s="36"/>
      <c r="AS1829" s="36"/>
      <c r="AT1829" s="36"/>
      <c r="AU1829" s="36"/>
      <c r="AV1829" s="36"/>
      <c r="AW1829" s="36"/>
    </row>
    <row r="1830" spans="42:49">
      <c r="AP1830" s="36"/>
      <c r="AQ1830" s="36"/>
      <c r="AR1830" s="36"/>
      <c r="AS1830" s="36"/>
      <c r="AT1830" s="36"/>
      <c r="AU1830" s="36"/>
      <c r="AV1830" s="36"/>
      <c r="AW1830" s="36"/>
    </row>
    <row r="1831" spans="42:49">
      <c r="AP1831" s="36"/>
      <c r="AQ1831" s="36"/>
      <c r="AR1831" s="36"/>
      <c r="AS1831" s="36"/>
      <c r="AT1831" s="36"/>
      <c r="AU1831" s="36"/>
      <c r="AV1831" s="36"/>
      <c r="AW1831" s="36"/>
    </row>
    <row r="1832" spans="42:49">
      <c r="AP1832" s="36"/>
      <c r="AQ1832" s="36"/>
      <c r="AR1832" s="36"/>
      <c r="AS1832" s="36"/>
      <c r="AT1832" s="36"/>
      <c r="AU1832" s="36"/>
      <c r="AV1832" s="36"/>
      <c r="AW1832" s="36"/>
    </row>
    <row r="1833" spans="42:49">
      <c r="AP1833" s="36"/>
      <c r="AQ1833" s="36"/>
      <c r="AR1833" s="36"/>
      <c r="AS1833" s="36"/>
      <c r="AT1833" s="36"/>
      <c r="AU1833" s="36"/>
      <c r="AV1833" s="36"/>
      <c r="AW1833" s="36"/>
    </row>
    <row r="1834" spans="42:49">
      <c r="AP1834" s="36"/>
      <c r="AQ1834" s="36"/>
      <c r="AR1834" s="36"/>
      <c r="AS1834" s="36"/>
      <c r="AT1834" s="36"/>
      <c r="AU1834" s="36"/>
      <c r="AV1834" s="36"/>
      <c r="AW1834" s="36"/>
    </row>
    <row r="1835" spans="42:49">
      <c r="AP1835" s="36"/>
      <c r="AQ1835" s="36"/>
      <c r="AR1835" s="36"/>
      <c r="AS1835" s="36"/>
      <c r="AT1835" s="36"/>
      <c r="AU1835" s="36"/>
      <c r="AV1835" s="36"/>
      <c r="AW1835" s="36"/>
    </row>
    <row r="1836" spans="42:49">
      <c r="AP1836" s="36"/>
      <c r="AQ1836" s="36"/>
      <c r="AR1836" s="36"/>
      <c r="AS1836" s="36"/>
      <c r="AT1836" s="36"/>
      <c r="AU1836" s="36"/>
      <c r="AV1836" s="36"/>
      <c r="AW1836" s="36"/>
    </row>
    <row r="1837" spans="42:49">
      <c r="AP1837" s="36"/>
      <c r="AQ1837" s="36"/>
      <c r="AR1837" s="36"/>
      <c r="AS1837" s="36"/>
      <c r="AT1837" s="36"/>
      <c r="AU1837" s="36"/>
      <c r="AV1837" s="36"/>
      <c r="AW1837" s="36"/>
    </row>
    <row r="1838" spans="42:49">
      <c r="AP1838" s="36"/>
      <c r="AQ1838" s="36"/>
      <c r="AR1838" s="36"/>
      <c r="AS1838" s="36"/>
      <c r="AT1838" s="36"/>
      <c r="AU1838" s="36"/>
      <c r="AV1838" s="36"/>
      <c r="AW1838" s="36"/>
    </row>
    <row r="1839" spans="42:49">
      <c r="AP1839" s="36"/>
      <c r="AQ1839" s="36"/>
      <c r="AR1839" s="36"/>
      <c r="AS1839" s="36"/>
      <c r="AT1839" s="36"/>
      <c r="AU1839" s="36"/>
      <c r="AV1839" s="36"/>
      <c r="AW1839" s="36"/>
    </row>
    <row r="1840" spans="42:49">
      <c r="AP1840" s="36"/>
      <c r="AQ1840" s="36"/>
      <c r="AR1840" s="36"/>
      <c r="AS1840" s="36"/>
      <c r="AT1840" s="36"/>
      <c r="AU1840" s="36"/>
      <c r="AV1840" s="36"/>
      <c r="AW1840" s="36"/>
    </row>
    <row r="1841" spans="42:49">
      <c r="AP1841" s="36"/>
      <c r="AQ1841" s="36"/>
      <c r="AR1841" s="36"/>
      <c r="AS1841" s="36"/>
      <c r="AT1841" s="36"/>
      <c r="AU1841" s="36"/>
      <c r="AV1841" s="36"/>
      <c r="AW1841" s="36"/>
    </row>
    <row r="1842" spans="42:49">
      <c r="AP1842" s="36"/>
      <c r="AQ1842" s="36"/>
      <c r="AR1842" s="36"/>
      <c r="AS1842" s="36"/>
      <c r="AT1842" s="36"/>
      <c r="AU1842" s="36"/>
      <c r="AV1842" s="36"/>
      <c r="AW1842" s="36"/>
    </row>
    <row r="1843" spans="42:49">
      <c r="AP1843" s="36"/>
      <c r="AQ1843" s="36"/>
      <c r="AR1843" s="36"/>
      <c r="AS1843" s="36"/>
      <c r="AT1843" s="36"/>
      <c r="AU1843" s="36"/>
      <c r="AV1843" s="36"/>
      <c r="AW1843" s="36"/>
    </row>
    <row r="1844" spans="42:49">
      <c r="AP1844" s="36"/>
      <c r="AQ1844" s="36"/>
      <c r="AR1844" s="36"/>
      <c r="AS1844" s="36"/>
      <c r="AT1844" s="36"/>
      <c r="AU1844" s="36"/>
      <c r="AV1844" s="36"/>
      <c r="AW1844" s="36"/>
    </row>
    <row r="1845" spans="42:49">
      <c r="AP1845" s="36"/>
      <c r="AQ1845" s="36"/>
      <c r="AR1845" s="36"/>
      <c r="AS1845" s="36"/>
      <c r="AT1845" s="36"/>
      <c r="AU1845" s="36"/>
      <c r="AV1845" s="36"/>
      <c r="AW1845" s="36"/>
    </row>
    <row r="1846" spans="42:49">
      <c r="AP1846" s="36"/>
      <c r="AQ1846" s="36"/>
      <c r="AR1846" s="36"/>
      <c r="AS1846" s="36"/>
      <c r="AT1846" s="36"/>
      <c r="AU1846" s="36"/>
      <c r="AV1846" s="36"/>
      <c r="AW1846" s="36"/>
    </row>
    <row r="1847" spans="42:49">
      <c r="AP1847" s="36"/>
      <c r="AQ1847" s="36"/>
      <c r="AR1847" s="36"/>
      <c r="AS1847" s="36"/>
      <c r="AT1847" s="36"/>
      <c r="AU1847" s="36"/>
      <c r="AV1847" s="36"/>
      <c r="AW1847" s="36"/>
    </row>
    <row r="1848" spans="42:49">
      <c r="AP1848" s="36"/>
      <c r="AQ1848" s="36"/>
      <c r="AR1848" s="36"/>
      <c r="AS1848" s="36"/>
      <c r="AT1848" s="36"/>
      <c r="AU1848" s="36"/>
      <c r="AV1848" s="36"/>
      <c r="AW1848" s="36"/>
    </row>
    <row r="1849" spans="42:49">
      <c r="AP1849" s="36"/>
      <c r="AQ1849" s="36"/>
      <c r="AR1849" s="36"/>
      <c r="AS1849" s="36"/>
      <c r="AT1849" s="36"/>
      <c r="AU1849" s="36"/>
      <c r="AV1849" s="36"/>
      <c r="AW1849" s="36"/>
    </row>
    <row r="1850" spans="42:49">
      <c r="AP1850" s="36"/>
      <c r="AQ1850" s="36"/>
      <c r="AR1850" s="36"/>
      <c r="AS1850" s="36"/>
      <c r="AT1850" s="36"/>
      <c r="AU1850" s="36"/>
      <c r="AV1850" s="36"/>
      <c r="AW1850" s="36"/>
    </row>
    <row r="1851" spans="42:49">
      <c r="AP1851" s="36"/>
      <c r="AQ1851" s="36"/>
      <c r="AR1851" s="36"/>
      <c r="AS1851" s="36"/>
      <c r="AT1851" s="36"/>
      <c r="AU1851" s="36"/>
      <c r="AV1851" s="36"/>
      <c r="AW1851" s="36"/>
    </row>
    <row r="1852" spans="42:49">
      <c r="AP1852" s="36"/>
      <c r="AQ1852" s="36"/>
      <c r="AR1852" s="36"/>
      <c r="AS1852" s="36"/>
      <c r="AT1852" s="36"/>
      <c r="AU1852" s="36"/>
      <c r="AV1852" s="36"/>
      <c r="AW1852" s="36"/>
    </row>
    <row r="1853" spans="42:49">
      <c r="AP1853" s="36"/>
      <c r="AQ1853" s="36"/>
      <c r="AR1853" s="36"/>
      <c r="AS1853" s="36"/>
      <c r="AT1853" s="36"/>
      <c r="AU1853" s="36"/>
      <c r="AV1853" s="36"/>
      <c r="AW1853" s="36"/>
    </row>
    <row r="1854" spans="42:49">
      <c r="AP1854" s="36"/>
      <c r="AQ1854" s="36"/>
      <c r="AR1854" s="36"/>
      <c r="AS1854" s="36"/>
      <c r="AT1854" s="36"/>
      <c r="AU1854" s="36"/>
      <c r="AV1854" s="36"/>
      <c r="AW1854" s="36"/>
    </row>
    <row r="1855" spans="42:49">
      <c r="AP1855" s="36"/>
      <c r="AQ1855" s="36"/>
      <c r="AR1855" s="36"/>
      <c r="AS1855" s="36"/>
      <c r="AT1855" s="36"/>
      <c r="AU1855" s="36"/>
      <c r="AV1855" s="36"/>
      <c r="AW1855" s="36"/>
    </row>
    <row r="1856" spans="42:49">
      <c r="AP1856" s="36"/>
      <c r="AQ1856" s="36"/>
      <c r="AR1856" s="36"/>
      <c r="AS1856" s="36"/>
      <c r="AT1856" s="36"/>
      <c r="AU1856" s="36"/>
      <c r="AV1856" s="36"/>
      <c r="AW1856" s="36"/>
    </row>
    <row r="1857" spans="42:49">
      <c r="AP1857" s="36"/>
      <c r="AQ1857" s="36"/>
      <c r="AR1857" s="36"/>
      <c r="AS1857" s="36"/>
      <c r="AT1857" s="36"/>
      <c r="AU1857" s="36"/>
      <c r="AV1857" s="36"/>
      <c r="AW1857" s="36"/>
    </row>
    <row r="1858" spans="42:49">
      <c r="AP1858" s="36"/>
      <c r="AQ1858" s="36"/>
      <c r="AR1858" s="36"/>
      <c r="AS1858" s="36"/>
      <c r="AT1858" s="36"/>
      <c r="AU1858" s="36"/>
      <c r="AV1858" s="36"/>
      <c r="AW1858" s="36"/>
    </row>
    <row r="1859" spans="42:49">
      <c r="AP1859" s="36"/>
      <c r="AQ1859" s="36"/>
      <c r="AR1859" s="36"/>
      <c r="AS1859" s="36"/>
      <c r="AT1859" s="36"/>
      <c r="AU1859" s="36"/>
      <c r="AV1859" s="36"/>
      <c r="AW1859" s="36"/>
    </row>
    <row r="1860" spans="42:49">
      <c r="AP1860" s="36"/>
      <c r="AQ1860" s="36"/>
      <c r="AR1860" s="36"/>
      <c r="AS1860" s="36"/>
      <c r="AT1860" s="36"/>
      <c r="AU1860" s="36"/>
      <c r="AV1860" s="36"/>
      <c r="AW1860" s="36"/>
    </row>
    <row r="1861" spans="42:49">
      <c r="AP1861" s="36"/>
      <c r="AQ1861" s="36"/>
      <c r="AR1861" s="36"/>
      <c r="AS1861" s="36"/>
      <c r="AT1861" s="36"/>
      <c r="AU1861" s="36"/>
      <c r="AV1861" s="36"/>
      <c r="AW1861" s="36"/>
    </row>
    <row r="1862" spans="42:49">
      <c r="AP1862" s="36"/>
      <c r="AQ1862" s="36"/>
      <c r="AR1862" s="36"/>
      <c r="AS1862" s="36"/>
      <c r="AT1862" s="36"/>
      <c r="AU1862" s="36"/>
      <c r="AV1862" s="36"/>
      <c r="AW1862" s="36"/>
    </row>
    <row r="1863" spans="42:49">
      <c r="AP1863" s="36"/>
      <c r="AQ1863" s="36"/>
      <c r="AR1863" s="36"/>
      <c r="AS1863" s="36"/>
      <c r="AT1863" s="36"/>
      <c r="AU1863" s="36"/>
      <c r="AV1863" s="36"/>
      <c r="AW1863" s="36"/>
    </row>
    <row r="1864" spans="42:49">
      <c r="AP1864" s="36"/>
      <c r="AQ1864" s="36"/>
      <c r="AR1864" s="36"/>
      <c r="AS1864" s="36"/>
      <c r="AT1864" s="36"/>
      <c r="AU1864" s="36"/>
      <c r="AV1864" s="36"/>
      <c r="AW1864" s="36"/>
    </row>
    <row r="1865" spans="42:49">
      <c r="AP1865" s="36"/>
      <c r="AQ1865" s="36"/>
      <c r="AR1865" s="36"/>
      <c r="AS1865" s="36"/>
      <c r="AT1865" s="36"/>
      <c r="AU1865" s="36"/>
      <c r="AV1865" s="36"/>
      <c r="AW1865" s="36"/>
    </row>
    <row r="1866" spans="42:49">
      <c r="AP1866" s="36"/>
      <c r="AQ1866" s="36"/>
      <c r="AR1866" s="36"/>
      <c r="AS1866" s="36"/>
      <c r="AT1866" s="36"/>
      <c r="AU1866" s="36"/>
      <c r="AV1866" s="36"/>
      <c r="AW1866" s="36"/>
    </row>
    <row r="1867" spans="42:49">
      <c r="AP1867" s="36"/>
      <c r="AQ1867" s="36"/>
      <c r="AR1867" s="36"/>
      <c r="AS1867" s="36"/>
      <c r="AT1867" s="36"/>
      <c r="AU1867" s="36"/>
      <c r="AV1867" s="36"/>
      <c r="AW1867" s="36"/>
    </row>
    <row r="1868" spans="42:49">
      <c r="AP1868" s="36"/>
      <c r="AQ1868" s="36"/>
      <c r="AR1868" s="36"/>
      <c r="AS1868" s="36"/>
      <c r="AT1868" s="36"/>
      <c r="AU1868" s="36"/>
      <c r="AV1868" s="36"/>
      <c r="AW1868" s="36"/>
    </row>
    <row r="1869" spans="42:49">
      <c r="AP1869" s="36"/>
      <c r="AQ1869" s="36"/>
      <c r="AR1869" s="36"/>
      <c r="AS1869" s="36"/>
      <c r="AT1869" s="36"/>
      <c r="AU1869" s="36"/>
      <c r="AV1869" s="36"/>
      <c r="AW1869" s="36"/>
    </row>
    <row r="1870" spans="42:49">
      <c r="AP1870" s="36"/>
      <c r="AQ1870" s="36"/>
      <c r="AR1870" s="36"/>
      <c r="AS1870" s="36"/>
      <c r="AT1870" s="36"/>
      <c r="AU1870" s="36"/>
      <c r="AV1870" s="36"/>
      <c r="AW1870" s="36"/>
    </row>
    <row r="1871" spans="42:49">
      <c r="AP1871" s="36"/>
      <c r="AQ1871" s="36"/>
      <c r="AR1871" s="36"/>
      <c r="AS1871" s="36"/>
      <c r="AT1871" s="36"/>
      <c r="AU1871" s="36"/>
      <c r="AV1871" s="36"/>
      <c r="AW1871" s="36"/>
    </row>
    <row r="1872" spans="42:49">
      <c r="AP1872" s="36"/>
      <c r="AQ1872" s="36"/>
      <c r="AR1872" s="36"/>
      <c r="AS1872" s="36"/>
      <c r="AT1872" s="36"/>
      <c r="AU1872" s="36"/>
      <c r="AV1872" s="36"/>
      <c r="AW1872" s="36"/>
    </row>
    <row r="1873" spans="42:49">
      <c r="AP1873" s="36"/>
      <c r="AQ1873" s="36"/>
      <c r="AR1873" s="36"/>
      <c r="AS1873" s="36"/>
      <c r="AT1873" s="36"/>
      <c r="AU1873" s="36"/>
      <c r="AV1873" s="36"/>
      <c r="AW1873" s="36"/>
    </row>
    <row r="1874" spans="42:49">
      <c r="AP1874" s="36"/>
      <c r="AQ1874" s="36"/>
      <c r="AR1874" s="36"/>
      <c r="AS1874" s="36"/>
      <c r="AT1874" s="36"/>
      <c r="AU1874" s="36"/>
      <c r="AV1874" s="36"/>
      <c r="AW1874" s="36"/>
    </row>
    <row r="1875" spans="42:49">
      <c r="AP1875" s="36"/>
      <c r="AQ1875" s="36"/>
      <c r="AR1875" s="36"/>
      <c r="AS1875" s="36"/>
      <c r="AT1875" s="36"/>
      <c r="AU1875" s="36"/>
      <c r="AV1875" s="36"/>
      <c r="AW1875" s="36"/>
    </row>
    <row r="1876" spans="42:49">
      <c r="AP1876" s="36"/>
      <c r="AQ1876" s="36"/>
      <c r="AR1876" s="36"/>
      <c r="AS1876" s="36"/>
      <c r="AT1876" s="36"/>
      <c r="AU1876" s="36"/>
      <c r="AV1876" s="36"/>
      <c r="AW1876" s="36"/>
    </row>
    <row r="1877" spans="42:49">
      <c r="AP1877" s="36"/>
      <c r="AQ1877" s="36"/>
      <c r="AR1877" s="36"/>
      <c r="AS1877" s="36"/>
      <c r="AT1877" s="36"/>
      <c r="AU1877" s="36"/>
      <c r="AV1877" s="36"/>
      <c r="AW1877" s="36"/>
    </row>
    <row r="1878" spans="42:49">
      <c r="AP1878" s="36"/>
      <c r="AQ1878" s="36"/>
      <c r="AR1878" s="36"/>
      <c r="AS1878" s="36"/>
      <c r="AT1878" s="36"/>
      <c r="AU1878" s="36"/>
      <c r="AV1878" s="36"/>
      <c r="AW1878" s="36"/>
    </row>
    <row r="1879" spans="42:49">
      <c r="AP1879" s="36"/>
      <c r="AQ1879" s="36"/>
      <c r="AR1879" s="36"/>
      <c r="AS1879" s="36"/>
      <c r="AT1879" s="36"/>
      <c r="AU1879" s="36"/>
      <c r="AV1879" s="36"/>
      <c r="AW1879" s="36"/>
    </row>
    <row r="1880" spans="42:49">
      <c r="AP1880" s="36"/>
      <c r="AQ1880" s="36"/>
      <c r="AR1880" s="36"/>
      <c r="AS1880" s="36"/>
      <c r="AT1880" s="36"/>
      <c r="AU1880" s="36"/>
      <c r="AV1880" s="36"/>
      <c r="AW1880" s="36"/>
    </row>
    <row r="1881" spans="42:49">
      <c r="AP1881" s="36"/>
      <c r="AQ1881" s="36"/>
      <c r="AR1881" s="36"/>
      <c r="AS1881" s="36"/>
      <c r="AT1881" s="36"/>
      <c r="AU1881" s="36"/>
      <c r="AV1881" s="36"/>
      <c r="AW1881" s="36"/>
    </row>
    <row r="1882" spans="42:49">
      <c r="AP1882" s="36"/>
      <c r="AQ1882" s="36"/>
      <c r="AR1882" s="36"/>
      <c r="AS1882" s="36"/>
      <c r="AT1882" s="36"/>
      <c r="AU1882" s="36"/>
      <c r="AV1882" s="36"/>
      <c r="AW1882" s="36"/>
    </row>
    <row r="1883" spans="42:49">
      <c r="AP1883" s="36"/>
      <c r="AQ1883" s="36"/>
      <c r="AR1883" s="36"/>
      <c r="AS1883" s="36"/>
      <c r="AT1883" s="36"/>
      <c r="AU1883" s="36"/>
      <c r="AV1883" s="36"/>
      <c r="AW1883" s="36"/>
    </row>
    <row r="1884" spans="42:49">
      <c r="AP1884" s="36"/>
      <c r="AQ1884" s="36"/>
      <c r="AR1884" s="36"/>
      <c r="AS1884" s="36"/>
      <c r="AT1884" s="36"/>
      <c r="AU1884" s="36"/>
      <c r="AV1884" s="36"/>
      <c r="AW1884" s="36"/>
    </row>
    <row r="1885" spans="42:49">
      <c r="AP1885" s="36"/>
      <c r="AQ1885" s="36"/>
      <c r="AR1885" s="36"/>
      <c r="AS1885" s="36"/>
      <c r="AT1885" s="36"/>
      <c r="AU1885" s="36"/>
      <c r="AV1885" s="36"/>
      <c r="AW1885" s="36"/>
    </row>
    <row r="1886" spans="42:49">
      <c r="AP1886" s="36"/>
      <c r="AQ1886" s="36"/>
      <c r="AR1886" s="36"/>
      <c r="AS1886" s="36"/>
      <c r="AT1886" s="36"/>
      <c r="AU1886" s="36"/>
      <c r="AV1886" s="36"/>
      <c r="AW1886" s="36"/>
    </row>
    <row r="1887" spans="42:49">
      <c r="AP1887" s="36"/>
      <c r="AQ1887" s="36"/>
      <c r="AR1887" s="36"/>
      <c r="AS1887" s="36"/>
      <c r="AT1887" s="36"/>
      <c r="AU1887" s="36"/>
      <c r="AV1887" s="36"/>
      <c r="AW1887" s="36"/>
    </row>
    <row r="1888" spans="42:49">
      <c r="AP1888" s="36"/>
      <c r="AQ1888" s="36"/>
      <c r="AR1888" s="36"/>
      <c r="AS1888" s="36"/>
      <c r="AT1888" s="36"/>
      <c r="AU1888" s="36"/>
      <c r="AV1888" s="36"/>
      <c r="AW1888" s="36"/>
    </row>
    <row r="1889" spans="42:49">
      <c r="AP1889" s="36"/>
      <c r="AQ1889" s="36"/>
      <c r="AR1889" s="36"/>
      <c r="AS1889" s="36"/>
      <c r="AT1889" s="36"/>
      <c r="AU1889" s="36"/>
      <c r="AV1889" s="36"/>
      <c r="AW1889" s="36"/>
    </row>
    <row r="1890" spans="42:49">
      <c r="AP1890" s="36"/>
      <c r="AQ1890" s="36"/>
      <c r="AR1890" s="36"/>
      <c r="AS1890" s="36"/>
      <c r="AT1890" s="36"/>
      <c r="AU1890" s="36"/>
      <c r="AV1890" s="36"/>
      <c r="AW1890" s="36"/>
    </row>
    <row r="1891" spans="42:49">
      <c r="AP1891" s="36"/>
      <c r="AQ1891" s="36"/>
      <c r="AR1891" s="36"/>
      <c r="AS1891" s="36"/>
      <c r="AT1891" s="36"/>
      <c r="AU1891" s="36"/>
      <c r="AV1891" s="36"/>
      <c r="AW1891" s="36"/>
    </row>
    <row r="1892" spans="42:49">
      <c r="AP1892" s="36"/>
      <c r="AQ1892" s="36"/>
      <c r="AR1892" s="36"/>
      <c r="AS1892" s="36"/>
      <c r="AT1892" s="36"/>
      <c r="AU1892" s="36"/>
      <c r="AV1892" s="36"/>
      <c r="AW1892" s="36"/>
    </row>
    <row r="1893" spans="42:49">
      <c r="AP1893" s="36"/>
      <c r="AQ1893" s="36"/>
      <c r="AR1893" s="36"/>
      <c r="AS1893" s="36"/>
      <c r="AT1893" s="36"/>
      <c r="AU1893" s="36"/>
      <c r="AV1893" s="36"/>
      <c r="AW1893" s="36"/>
    </row>
    <row r="1894" spans="42:49">
      <c r="AP1894" s="36"/>
      <c r="AQ1894" s="36"/>
      <c r="AR1894" s="36"/>
      <c r="AS1894" s="36"/>
      <c r="AT1894" s="36"/>
      <c r="AU1894" s="36"/>
      <c r="AV1894" s="36"/>
      <c r="AW1894" s="36"/>
    </row>
    <row r="1895" spans="42:49">
      <c r="AP1895" s="36"/>
      <c r="AQ1895" s="36"/>
      <c r="AR1895" s="36"/>
      <c r="AS1895" s="36"/>
      <c r="AT1895" s="36"/>
      <c r="AU1895" s="36"/>
      <c r="AV1895" s="36"/>
      <c r="AW1895" s="36"/>
    </row>
    <row r="1896" spans="42:49">
      <c r="AP1896" s="36"/>
      <c r="AQ1896" s="36"/>
      <c r="AR1896" s="36"/>
      <c r="AS1896" s="36"/>
      <c r="AT1896" s="36"/>
      <c r="AU1896" s="36"/>
      <c r="AV1896" s="36"/>
      <c r="AW1896" s="36"/>
    </row>
    <row r="1897" spans="42:49">
      <c r="AP1897" s="36"/>
      <c r="AQ1897" s="36"/>
      <c r="AR1897" s="36"/>
      <c r="AS1897" s="36"/>
      <c r="AT1897" s="36"/>
      <c r="AU1897" s="36"/>
      <c r="AV1897" s="36"/>
      <c r="AW1897" s="36"/>
    </row>
    <row r="1898" spans="42:49">
      <c r="AP1898" s="36"/>
      <c r="AQ1898" s="36"/>
      <c r="AR1898" s="36"/>
      <c r="AS1898" s="36"/>
      <c r="AT1898" s="36"/>
      <c r="AU1898" s="36"/>
      <c r="AV1898" s="36"/>
      <c r="AW1898" s="36"/>
    </row>
    <row r="1899" spans="42:49">
      <c r="AP1899" s="36"/>
      <c r="AQ1899" s="36"/>
      <c r="AR1899" s="36"/>
      <c r="AS1899" s="36"/>
      <c r="AT1899" s="36"/>
      <c r="AU1899" s="36"/>
      <c r="AV1899" s="36"/>
      <c r="AW1899" s="36"/>
    </row>
    <row r="1900" spans="42:49">
      <c r="AP1900" s="36"/>
      <c r="AQ1900" s="36"/>
      <c r="AR1900" s="36"/>
      <c r="AS1900" s="36"/>
      <c r="AT1900" s="36"/>
      <c r="AU1900" s="36"/>
      <c r="AV1900" s="36"/>
      <c r="AW1900" s="36"/>
    </row>
    <row r="1901" spans="42:49">
      <c r="AP1901" s="36"/>
      <c r="AQ1901" s="36"/>
      <c r="AR1901" s="36"/>
      <c r="AS1901" s="36"/>
      <c r="AT1901" s="36"/>
      <c r="AU1901" s="36"/>
      <c r="AV1901" s="36"/>
      <c r="AW1901" s="36"/>
    </row>
    <row r="1902" spans="42:49">
      <c r="AP1902" s="36"/>
      <c r="AQ1902" s="36"/>
      <c r="AR1902" s="36"/>
      <c r="AS1902" s="36"/>
      <c r="AT1902" s="36"/>
      <c r="AU1902" s="36"/>
      <c r="AV1902" s="36"/>
      <c r="AW1902" s="36"/>
    </row>
    <row r="1903" spans="42:49">
      <c r="AP1903" s="36"/>
      <c r="AQ1903" s="36"/>
      <c r="AR1903" s="36"/>
      <c r="AS1903" s="36"/>
      <c r="AT1903" s="36"/>
      <c r="AU1903" s="36"/>
      <c r="AV1903" s="36"/>
      <c r="AW1903" s="36"/>
    </row>
    <row r="1904" spans="42:49">
      <c r="AP1904" s="36"/>
      <c r="AQ1904" s="36"/>
      <c r="AR1904" s="36"/>
      <c r="AS1904" s="36"/>
      <c r="AT1904" s="36"/>
      <c r="AU1904" s="36"/>
      <c r="AV1904" s="36"/>
      <c r="AW1904" s="36"/>
    </row>
    <row r="1905" spans="42:49">
      <c r="AP1905" s="36"/>
      <c r="AQ1905" s="36"/>
      <c r="AR1905" s="36"/>
      <c r="AS1905" s="36"/>
      <c r="AT1905" s="36"/>
      <c r="AU1905" s="36"/>
      <c r="AV1905" s="36"/>
      <c r="AW1905" s="36"/>
    </row>
    <row r="1906" spans="42:49">
      <c r="AP1906" s="36"/>
      <c r="AQ1906" s="36"/>
      <c r="AR1906" s="36"/>
      <c r="AS1906" s="36"/>
      <c r="AT1906" s="36"/>
      <c r="AU1906" s="36"/>
      <c r="AV1906" s="36"/>
      <c r="AW1906" s="36"/>
    </row>
    <row r="1907" spans="42:49">
      <c r="AP1907" s="36"/>
      <c r="AQ1907" s="36"/>
      <c r="AR1907" s="36"/>
      <c r="AS1907" s="36"/>
      <c r="AT1907" s="36"/>
      <c r="AU1907" s="36"/>
      <c r="AV1907" s="36"/>
      <c r="AW1907" s="36"/>
    </row>
    <row r="1908" spans="42:49">
      <c r="AP1908" s="36"/>
      <c r="AQ1908" s="36"/>
      <c r="AR1908" s="36"/>
      <c r="AS1908" s="36"/>
      <c r="AT1908" s="36"/>
      <c r="AU1908" s="36"/>
      <c r="AV1908" s="36"/>
      <c r="AW1908" s="36"/>
    </row>
    <row r="1909" spans="42:49">
      <c r="AP1909" s="36"/>
      <c r="AQ1909" s="36"/>
      <c r="AR1909" s="36"/>
      <c r="AS1909" s="36"/>
      <c r="AT1909" s="36"/>
      <c r="AU1909" s="36"/>
      <c r="AV1909" s="36"/>
      <c r="AW1909" s="36"/>
    </row>
    <row r="1910" spans="42:49">
      <c r="AP1910" s="36"/>
      <c r="AQ1910" s="36"/>
      <c r="AR1910" s="36"/>
      <c r="AS1910" s="36"/>
      <c r="AT1910" s="36"/>
      <c r="AU1910" s="36"/>
      <c r="AV1910" s="36"/>
      <c r="AW1910" s="36"/>
    </row>
    <row r="1911" spans="42:49">
      <c r="AP1911" s="36"/>
      <c r="AQ1911" s="36"/>
      <c r="AR1911" s="36"/>
      <c r="AS1911" s="36"/>
      <c r="AT1911" s="36"/>
      <c r="AU1911" s="36"/>
      <c r="AV1911" s="36"/>
      <c r="AW1911" s="36"/>
    </row>
    <row r="1912" spans="42:49">
      <c r="AP1912" s="36"/>
      <c r="AQ1912" s="36"/>
      <c r="AR1912" s="36"/>
      <c r="AS1912" s="36"/>
      <c r="AT1912" s="36"/>
      <c r="AU1912" s="36"/>
      <c r="AV1912" s="36"/>
      <c r="AW1912" s="36"/>
    </row>
    <row r="1913" spans="42:49">
      <c r="AP1913" s="36"/>
      <c r="AQ1913" s="36"/>
      <c r="AR1913" s="36"/>
      <c r="AS1913" s="36"/>
      <c r="AT1913" s="36"/>
      <c r="AU1913" s="36"/>
      <c r="AV1913" s="36"/>
      <c r="AW1913" s="36"/>
    </row>
    <row r="1914" spans="42:49">
      <c r="AP1914" s="36"/>
      <c r="AQ1914" s="36"/>
      <c r="AR1914" s="36"/>
      <c r="AS1914" s="36"/>
      <c r="AT1914" s="36"/>
      <c r="AU1914" s="36"/>
      <c r="AV1914" s="36"/>
      <c r="AW1914" s="36"/>
    </row>
    <row r="1915" spans="42:49">
      <c r="AP1915" s="36"/>
      <c r="AQ1915" s="36"/>
      <c r="AR1915" s="36"/>
      <c r="AS1915" s="36"/>
      <c r="AT1915" s="36"/>
      <c r="AU1915" s="36"/>
      <c r="AV1915" s="36"/>
      <c r="AW1915" s="36"/>
    </row>
    <row r="1916" spans="42:49">
      <c r="AP1916" s="36"/>
      <c r="AQ1916" s="36"/>
      <c r="AR1916" s="36"/>
      <c r="AS1916" s="36"/>
      <c r="AT1916" s="36"/>
      <c r="AU1916" s="36"/>
      <c r="AV1916" s="36"/>
      <c r="AW1916" s="36"/>
    </row>
    <row r="1917" spans="42:49">
      <c r="AP1917" s="36"/>
      <c r="AQ1917" s="36"/>
      <c r="AR1917" s="36"/>
      <c r="AS1917" s="36"/>
      <c r="AT1917" s="36"/>
      <c r="AU1917" s="36"/>
      <c r="AV1917" s="36"/>
      <c r="AW1917" s="36"/>
    </row>
    <row r="1918" spans="42:49">
      <c r="AP1918" s="36"/>
      <c r="AQ1918" s="36"/>
      <c r="AR1918" s="36"/>
      <c r="AS1918" s="36"/>
      <c r="AT1918" s="36"/>
      <c r="AU1918" s="36"/>
      <c r="AV1918" s="36"/>
      <c r="AW1918" s="36"/>
    </row>
    <row r="1919" spans="42:49">
      <c r="AP1919" s="36"/>
      <c r="AQ1919" s="36"/>
      <c r="AR1919" s="36"/>
      <c r="AS1919" s="36"/>
      <c r="AT1919" s="36"/>
      <c r="AU1919" s="36"/>
      <c r="AV1919" s="36"/>
      <c r="AW1919" s="36"/>
    </row>
    <row r="1920" spans="42:49">
      <c r="AP1920" s="36"/>
      <c r="AQ1920" s="36"/>
      <c r="AR1920" s="36"/>
      <c r="AS1920" s="36"/>
      <c r="AT1920" s="36"/>
      <c r="AU1920" s="36"/>
      <c r="AV1920" s="36"/>
      <c r="AW1920" s="36"/>
    </row>
    <row r="1921" spans="42:49">
      <c r="AP1921" s="36"/>
      <c r="AQ1921" s="36"/>
      <c r="AR1921" s="36"/>
      <c r="AS1921" s="36"/>
      <c r="AT1921" s="36"/>
      <c r="AU1921" s="36"/>
      <c r="AV1921" s="36"/>
      <c r="AW1921" s="36"/>
    </row>
    <row r="1922" spans="42:49">
      <c r="AP1922" s="36"/>
      <c r="AQ1922" s="36"/>
      <c r="AR1922" s="36"/>
      <c r="AS1922" s="36"/>
      <c r="AT1922" s="36"/>
      <c r="AU1922" s="36"/>
      <c r="AV1922" s="36"/>
      <c r="AW1922" s="36"/>
    </row>
    <row r="1923" spans="42:49">
      <c r="AP1923" s="36"/>
      <c r="AQ1923" s="36"/>
      <c r="AR1923" s="36"/>
      <c r="AS1923" s="36"/>
      <c r="AT1923" s="36"/>
      <c r="AU1923" s="36"/>
      <c r="AV1923" s="36"/>
      <c r="AW1923" s="36"/>
    </row>
    <row r="1924" spans="42:49">
      <c r="AP1924" s="36"/>
      <c r="AQ1924" s="36"/>
      <c r="AR1924" s="36"/>
      <c r="AS1924" s="36"/>
      <c r="AT1924" s="36"/>
      <c r="AU1924" s="36"/>
      <c r="AV1924" s="36"/>
      <c r="AW1924" s="36"/>
    </row>
    <row r="1925" spans="42:49">
      <c r="AP1925" s="36"/>
      <c r="AQ1925" s="36"/>
      <c r="AR1925" s="36"/>
      <c r="AS1925" s="36"/>
      <c r="AT1925" s="36"/>
      <c r="AU1925" s="36"/>
      <c r="AV1925" s="36"/>
      <c r="AW1925" s="36"/>
    </row>
    <row r="1926" spans="42:49">
      <c r="AP1926" s="36"/>
      <c r="AQ1926" s="36"/>
      <c r="AR1926" s="36"/>
      <c r="AS1926" s="36"/>
      <c r="AT1926" s="36"/>
      <c r="AU1926" s="36"/>
      <c r="AV1926" s="36"/>
      <c r="AW1926" s="36"/>
    </row>
    <row r="1927" spans="42:49">
      <c r="AP1927" s="36"/>
      <c r="AQ1927" s="36"/>
      <c r="AR1927" s="36"/>
      <c r="AS1927" s="36"/>
      <c r="AT1927" s="36"/>
      <c r="AU1927" s="36"/>
      <c r="AV1927" s="36"/>
      <c r="AW1927" s="36"/>
    </row>
    <row r="1928" spans="42:49">
      <c r="AP1928" s="36"/>
      <c r="AQ1928" s="36"/>
      <c r="AR1928" s="36"/>
      <c r="AS1928" s="36"/>
      <c r="AT1928" s="36"/>
      <c r="AU1928" s="36"/>
      <c r="AV1928" s="36"/>
      <c r="AW1928" s="36"/>
    </row>
    <row r="1929" spans="42:49">
      <c r="AP1929" s="36"/>
      <c r="AQ1929" s="36"/>
      <c r="AR1929" s="36"/>
      <c r="AS1929" s="36"/>
      <c r="AT1929" s="36"/>
      <c r="AU1929" s="36"/>
      <c r="AV1929" s="36"/>
      <c r="AW1929" s="36"/>
    </row>
    <row r="1930" spans="42:49">
      <c r="AP1930" s="36"/>
      <c r="AQ1930" s="36"/>
      <c r="AR1930" s="36"/>
      <c r="AS1930" s="36"/>
      <c r="AT1930" s="36"/>
      <c r="AU1930" s="36"/>
      <c r="AV1930" s="36"/>
      <c r="AW1930" s="36"/>
    </row>
    <row r="1931" spans="42:49">
      <c r="AP1931" s="36"/>
      <c r="AQ1931" s="36"/>
      <c r="AR1931" s="36"/>
      <c r="AS1931" s="36"/>
      <c r="AT1931" s="36"/>
      <c r="AU1931" s="36"/>
      <c r="AV1931" s="36"/>
      <c r="AW1931" s="36"/>
    </row>
    <row r="1932" spans="42:49">
      <c r="AP1932" s="36"/>
      <c r="AQ1932" s="36"/>
      <c r="AR1932" s="36"/>
      <c r="AS1932" s="36"/>
      <c r="AT1932" s="36"/>
      <c r="AU1932" s="36"/>
      <c r="AV1932" s="36"/>
      <c r="AW1932" s="36"/>
    </row>
    <row r="1933" spans="42:49">
      <c r="AP1933" s="36"/>
      <c r="AQ1933" s="36"/>
      <c r="AR1933" s="36"/>
      <c r="AS1933" s="36"/>
      <c r="AT1933" s="36"/>
      <c r="AU1933" s="36"/>
      <c r="AV1933" s="36"/>
      <c r="AW1933" s="36"/>
    </row>
    <row r="1934" spans="42:49">
      <c r="AP1934" s="36"/>
      <c r="AQ1934" s="36"/>
      <c r="AR1934" s="36"/>
      <c r="AS1934" s="36"/>
      <c r="AT1934" s="36"/>
      <c r="AU1934" s="36"/>
      <c r="AV1934" s="36"/>
      <c r="AW1934" s="36"/>
    </row>
    <row r="1935" spans="42:49">
      <c r="AP1935" s="36"/>
      <c r="AQ1935" s="36"/>
      <c r="AR1935" s="36"/>
      <c r="AS1935" s="36"/>
      <c r="AT1935" s="36"/>
      <c r="AU1935" s="36"/>
      <c r="AV1935" s="36"/>
      <c r="AW1935" s="36"/>
    </row>
    <row r="1936" spans="42:49">
      <c r="AP1936" s="36"/>
      <c r="AQ1936" s="36"/>
      <c r="AR1936" s="36"/>
      <c r="AS1936" s="36"/>
      <c r="AT1936" s="36"/>
      <c r="AU1936" s="36"/>
      <c r="AV1936" s="36"/>
      <c r="AW1936" s="36"/>
    </row>
    <row r="1937" spans="42:49">
      <c r="AP1937" s="36"/>
      <c r="AQ1937" s="36"/>
      <c r="AR1937" s="36"/>
      <c r="AS1937" s="36"/>
      <c r="AT1937" s="36"/>
      <c r="AU1937" s="36"/>
      <c r="AV1937" s="36"/>
      <c r="AW1937" s="36"/>
    </row>
    <row r="1938" spans="42:49">
      <c r="AP1938" s="36"/>
      <c r="AQ1938" s="36"/>
      <c r="AR1938" s="36"/>
      <c r="AS1938" s="36"/>
      <c r="AT1938" s="36"/>
      <c r="AU1938" s="36"/>
      <c r="AV1938" s="36"/>
      <c r="AW1938" s="36"/>
    </row>
    <row r="1939" spans="42:49">
      <c r="AP1939" s="36"/>
      <c r="AQ1939" s="36"/>
      <c r="AR1939" s="36"/>
      <c r="AS1939" s="36"/>
      <c r="AT1939" s="36"/>
      <c r="AU1939" s="36"/>
      <c r="AV1939" s="36"/>
      <c r="AW1939" s="36"/>
    </row>
    <row r="1940" spans="42:49">
      <c r="AP1940" s="36"/>
      <c r="AQ1940" s="36"/>
      <c r="AR1940" s="36"/>
      <c r="AS1940" s="36"/>
      <c r="AT1940" s="36"/>
      <c r="AU1940" s="36"/>
      <c r="AV1940" s="36"/>
      <c r="AW1940" s="36"/>
    </row>
    <row r="1941" spans="42:49">
      <c r="AP1941" s="36"/>
      <c r="AQ1941" s="36"/>
      <c r="AR1941" s="36"/>
      <c r="AS1941" s="36"/>
      <c r="AT1941" s="36"/>
      <c r="AU1941" s="36"/>
      <c r="AV1941" s="36"/>
      <c r="AW1941" s="36"/>
    </row>
    <row r="1942" spans="42:49">
      <c r="AP1942" s="36"/>
      <c r="AQ1942" s="36"/>
      <c r="AR1942" s="36"/>
      <c r="AS1942" s="36"/>
      <c r="AT1942" s="36"/>
      <c r="AU1942" s="36"/>
      <c r="AV1942" s="36"/>
      <c r="AW1942" s="36"/>
    </row>
    <row r="1943" spans="42:49">
      <c r="AP1943" s="36"/>
      <c r="AQ1943" s="36"/>
      <c r="AR1943" s="36"/>
      <c r="AS1943" s="36"/>
      <c r="AT1943" s="36"/>
      <c r="AU1943" s="36"/>
      <c r="AV1943" s="36"/>
      <c r="AW1943" s="36"/>
    </row>
    <row r="1944" spans="42:49">
      <c r="AP1944" s="36"/>
      <c r="AQ1944" s="36"/>
      <c r="AR1944" s="36"/>
      <c r="AS1944" s="36"/>
      <c r="AT1944" s="36"/>
      <c r="AU1944" s="36"/>
      <c r="AV1944" s="36"/>
      <c r="AW1944" s="36"/>
    </row>
    <row r="1945" spans="42:49">
      <c r="AP1945" s="36"/>
      <c r="AQ1945" s="36"/>
      <c r="AR1945" s="36"/>
      <c r="AS1945" s="36"/>
      <c r="AT1945" s="36"/>
      <c r="AU1945" s="36"/>
      <c r="AV1945" s="36"/>
      <c r="AW1945" s="36"/>
    </row>
    <row r="1946" spans="42:49">
      <c r="AP1946" s="36"/>
      <c r="AQ1946" s="36"/>
      <c r="AR1946" s="36"/>
      <c r="AS1946" s="36"/>
      <c r="AT1946" s="36"/>
      <c r="AU1946" s="36"/>
      <c r="AV1946" s="36"/>
      <c r="AW1946" s="36"/>
    </row>
    <row r="1947" spans="42:49">
      <c r="AP1947" s="36"/>
      <c r="AQ1947" s="36"/>
      <c r="AR1947" s="36"/>
      <c r="AS1947" s="36"/>
      <c r="AT1947" s="36"/>
      <c r="AU1947" s="36"/>
      <c r="AV1947" s="36"/>
      <c r="AW1947" s="36"/>
    </row>
    <row r="1948" spans="42:49">
      <c r="AP1948" s="36"/>
      <c r="AQ1948" s="36"/>
      <c r="AR1948" s="36"/>
      <c r="AS1948" s="36"/>
      <c r="AT1948" s="36"/>
      <c r="AU1948" s="36"/>
      <c r="AV1948" s="36"/>
      <c r="AW1948" s="36"/>
    </row>
    <row r="1949" spans="42:49">
      <c r="AP1949" s="36"/>
      <c r="AQ1949" s="36"/>
      <c r="AR1949" s="36"/>
      <c r="AS1949" s="36"/>
      <c r="AT1949" s="36"/>
      <c r="AU1949" s="36"/>
      <c r="AV1949" s="36"/>
      <c r="AW1949" s="36"/>
    </row>
    <row r="1950" spans="42:49">
      <c r="AP1950" s="36"/>
      <c r="AQ1950" s="36"/>
      <c r="AR1950" s="36"/>
      <c r="AS1950" s="36"/>
      <c r="AT1950" s="36"/>
      <c r="AU1950" s="36"/>
      <c r="AV1950" s="36"/>
      <c r="AW1950" s="36"/>
    </row>
    <row r="1951" spans="42:49">
      <c r="AP1951" s="36"/>
      <c r="AQ1951" s="36"/>
      <c r="AR1951" s="36"/>
      <c r="AS1951" s="36"/>
      <c r="AT1951" s="36"/>
      <c r="AU1951" s="36"/>
      <c r="AV1951" s="36"/>
      <c r="AW1951" s="36"/>
    </row>
    <row r="1952" spans="42:49">
      <c r="AP1952" s="36"/>
      <c r="AQ1952" s="36"/>
      <c r="AR1952" s="36"/>
      <c r="AS1952" s="36"/>
      <c r="AT1952" s="36"/>
      <c r="AU1952" s="36"/>
      <c r="AV1952" s="36"/>
      <c r="AW1952" s="36"/>
    </row>
    <row r="1953" spans="42:49">
      <c r="AP1953" s="36"/>
      <c r="AQ1953" s="36"/>
      <c r="AR1953" s="36"/>
      <c r="AS1953" s="36"/>
      <c r="AT1953" s="36"/>
      <c r="AU1953" s="36"/>
      <c r="AV1953" s="36"/>
      <c r="AW1953" s="36"/>
    </row>
    <row r="1954" spans="42:49">
      <c r="AP1954" s="36"/>
      <c r="AQ1954" s="36"/>
      <c r="AR1954" s="36"/>
      <c r="AS1954" s="36"/>
      <c r="AT1954" s="36"/>
      <c r="AU1954" s="36"/>
      <c r="AV1954" s="36"/>
      <c r="AW1954" s="36"/>
    </row>
    <row r="1955" spans="42:49">
      <c r="AP1955" s="36"/>
      <c r="AQ1955" s="36"/>
      <c r="AR1955" s="36"/>
      <c r="AS1955" s="36"/>
      <c r="AT1955" s="36"/>
      <c r="AU1955" s="36"/>
      <c r="AV1955" s="36"/>
      <c r="AW1955" s="36"/>
    </row>
    <row r="1956" spans="42:49">
      <c r="AP1956" s="36"/>
      <c r="AQ1956" s="36"/>
      <c r="AR1956" s="36"/>
      <c r="AS1956" s="36"/>
      <c r="AT1956" s="36"/>
      <c r="AU1956" s="36"/>
      <c r="AV1956" s="36"/>
      <c r="AW1956" s="36"/>
    </row>
    <row r="1957" spans="42:49">
      <c r="AP1957" s="36"/>
      <c r="AQ1957" s="36"/>
      <c r="AR1957" s="36"/>
      <c r="AS1957" s="36"/>
      <c r="AT1957" s="36"/>
      <c r="AU1957" s="36"/>
      <c r="AV1957" s="36"/>
      <c r="AW1957" s="36"/>
    </row>
    <row r="1958" spans="42:49">
      <c r="AP1958" s="36"/>
      <c r="AQ1958" s="36"/>
      <c r="AR1958" s="36"/>
      <c r="AS1958" s="36"/>
      <c r="AT1958" s="36"/>
      <c r="AU1958" s="36"/>
      <c r="AV1958" s="36"/>
      <c r="AW1958" s="36"/>
    </row>
    <row r="1959" spans="42:49">
      <c r="AP1959" s="36"/>
      <c r="AQ1959" s="36"/>
      <c r="AR1959" s="36"/>
      <c r="AS1959" s="36"/>
      <c r="AT1959" s="36"/>
      <c r="AU1959" s="36"/>
      <c r="AV1959" s="36"/>
      <c r="AW1959" s="36"/>
    </row>
    <row r="1960" spans="42:49">
      <c r="AP1960" s="36"/>
      <c r="AQ1960" s="36"/>
      <c r="AR1960" s="36"/>
      <c r="AS1960" s="36"/>
      <c r="AT1960" s="36"/>
      <c r="AU1960" s="36"/>
      <c r="AV1960" s="36"/>
      <c r="AW1960" s="36"/>
    </row>
    <row r="1961" spans="42:49">
      <c r="AP1961" s="36"/>
      <c r="AQ1961" s="36"/>
      <c r="AR1961" s="36"/>
      <c r="AS1961" s="36"/>
      <c r="AT1961" s="36"/>
      <c r="AU1961" s="36"/>
      <c r="AV1961" s="36"/>
      <c r="AW1961" s="36"/>
    </row>
    <row r="1962" spans="42:49">
      <c r="AP1962" s="36"/>
      <c r="AQ1962" s="36"/>
      <c r="AR1962" s="36"/>
      <c r="AS1962" s="36"/>
      <c r="AT1962" s="36"/>
      <c r="AU1962" s="36"/>
      <c r="AV1962" s="36"/>
      <c r="AW1962" s="36"/>
    </row>
    <row r="1963" spans="42:49">
      <c r="AP1963" s="36"/>
      <c r="AQ1963" s="36"/>
      <c r="AR1963" s="36"/>
      <c r="AS1963" s="36"/>
      <c r="AT1963" s="36"/>
      <c r="AU1963" s="36"/>
      <c r="AV1963" s="36"/>
      <c r="AW1963" s="36"/>
    </row>
    <row r="1964" spans="42:49">
      <c r="AP1964" s="36"/>
      <c r="AQ1964" s="36"/>
      <c r="AR1964" s="36"/>
      <c r="AS1964" s="36"/>
      <c r="AT1964" s="36"/>
      <c r="AU1964" s="36"/>
      <c r="AV1964" s="36"/>
      <c r="AW1964" s="36"/>
    </row>
    <row r="1965" spans="42:49">
      <c r="AP1965" s="36"/>
      <c r="AQ1965" s="36"/>
      <c r="AR1965" s="36"/>
      <c r="AS1965" s="36"/>
      <c r="AT1965" s="36"/>
      <c r="AU1965" s="36"/>
      <c r="AV1965" s="36"/>
      <c r="AW1965" s="36"/>
    </row>
    <row r="1966" spans="42:49">
      <c r="AP1966" s="36"/>
      <c r="AQ1966" s="36"/>
      <c r="AR1966" s="36"/>
      <c r="AS1966" s="36"/>
      <c r="AT1966" s="36"/>
      <c r="AU1966" s="36"/>
      <c r="AV1966" s="36"/>
      <c r="AW1966" s="36"/>
    </row>
    <row r="1967" spans="42:49">
      <c r="AP1967" s="36"/>
      <c r="AQ1967" s="36"/>
      <c r="AR1967" s="36"/>
      <c r="AS1967" s="36"/>
      <c r="AT1967" s="36"/>
      <c r="AU1967" s="36"/>
      <c r="AV1967" s="36"/>
      <c r="AW1967" s="36"/>
    </row>
    <row r="1968" spans="42:49">
      <c r="AP1968" s="36"/>
      <c r="AQ1968" s="36"/>
      <c r="AR1968" s="36"/>
      <c r="AS1968" s="36"/>
      <c r="AT1968" s="36"/>
      <c r="AU1968" s="36"/>
      <c r="AV1968" s="36"/>
      <c r="AW1968" s="36"/>
    </row>
    <row r="1969" spans="42:49">
      <c r="AP1969" s="36"/>
      <c r="AQ1969" s="36"/>
      <c r="AR1969" s="36"/>
      <c r="AS1969" s="36"/>
      <c r="AT1969" s="36"/>
      <c r="AU1969" s="36"/>
      <c r="AV1969" s="36"/>
      <c r="AW1969" s="36"/>
    </row>
    <row r="1970" spans="42:49">
      <c r="AP1970" s="36"/>
      <c r="AQ1970" s="36"/>
      <c r="AR1970" s="36"/>
      <c r="AS1970" s="36"/>
      <c r="AT1970" s="36"/>
      <c r="AU1970" s="36"/>
      <c r="AV1970" s="36"/>
      <c r="AW1970" s="36"/>
    </row>
    <row r="1971" spans="42:49">
      <c r="AP1971" s="36"/>
      <c r="AQ1971" s="36"/>
      <c r="AR1971" s="36"/>
      <c r="AS1971" s="36"/>
      <c r="AT1971" s="36"/>
      <c r="AU1971" s="36"/>
      <c r="AV1971" s="36"/>
      <c r="AW1971" s="36"/>
    </row>
    <row r="1972" spans="42:49">
      <c r="AP1972" s="36"/>
      <c r="AQ1972" s="36"/>
      <c r="AR1972" s="36"/>
      <c r="AS1972" s="36"/>
      <c r="AT1972" s="36"/>
      <c r="AU1972" s="36"/>
      <c r="AV1972" s="36"/>
      <c r="AW1972" s="36"/>
    </row>
    <row r="1973" spans="42:49">
      <c r="AP1973" s="36"/>
      <c r="AQ1973" s="36"/>
      <c r="AR1973" s="36"/>
      <c r="AS1973" s="36"/>
      <c r="AT1973" s="36"/>
      <c r="AU1973" s="36"/>
      <c r="AV1973" s="36"/>
      <c r="AW1973" s="36"/>
    </row>
    <row r="1974" spans="42:49">
      <c r="AP1974" s="36"/>
      <c r="AQ1974" s="36"/>
      <c r="AR1974" s="36"/>
      <c r="AS1974" s="36"/>
      <c r="AT1974" s="36"/>
      <c r="AU1974" s="36"/>
      <c r="AV1974" s="36"/>
      <c r="AW1974" s="36"/>
    </row>
    <row r="1975" spans="42:49">
      <c r="AP1975" s="36"/>
      <c r="AQ1975" s="36"/>
      <c r="AR1975" s="36"/>
      <c r="AS1975" s="36"/>
      <c r="AT1975" s="36"/>
      <c r="AU1975" s="36"/>
      <c r="AV1975" s="36"/>
      <c r="AW1975" s="36"/>
    </row>
    <row r="1976" spans="42:49">
      <c r="AP1976" s="36"/>
      <c r="AQ1976" s="36"/>
      <c r="AR1976" s="36"/>
      <c r="AS1976" s="36"/>
      <c r="AT1976" s="36"/>
      <c r="AU1976" s="36"/>
      <c r="AV1976" s="36"/>
      <c r="AW1976" s="36"/>
    </row>
    <row r="1977" spans="42:49">
      <c r="AP1977" s="36"/>
      <c r="AQ1977" s="36"/>
      <c r="AR1977" s="36"/>
      <c r="AS1977" s="36"/>
      <c r="AT1977" s="36"/>
      <c r="AU1977" s="36"/>
      <c r="AV1977" s="36"/>
      <c r="AW1977" s="36"/>
    </row>
    <row r="1978" spans="42:49">
      <c r="AP1978" s="36"/>
      <c r="AQ1978" s="36"/>
      <c r="AR1978" s="36"/>
      <c r="AS1978" s="36"/>
      <c r="AT1978" s="36"/>
      <c r="AU1978" s="36"/>
      <c r="AV1978" s="36"/>
      <c r="AW1978" s="36"/>
    </row>
    <row r="1979" spans="42:49">
      <c r="AP1979" s="36"/>
      <c r="AQ1979" s="36"/>
      <c r="AR1979" s="36"/>
      <c r="AS1979" s="36"/>
      <c r="AT1979" s="36"/>
      <c r="AU1979" s="36"/>
      <c r="AV1979" s="36"/>
      <c r="AW1979" s="36"/>
    </row>
    <row r="1980" spans="42:49">
      <c r="AP1980" s="36"/>
      <c r="AQ1980" s="36"/>
      <c r="AR1980" s="36"/>
      <c r="AS1980" s="36"/>
      <c r="AT1980" s="36"/>
      <c r="AU1980" s="36"/>
      <c r="AV1980" s="36"/>
      <c r="AW1980" s="36"/>
    </row>
    <row r="1981" spans="42:49">
      <c r="AP1981" s="36"/>
      <c r="AQ1981" s="36"/>
      <c r="AR1981" s="36"/>
      <c r="AS1981" s="36"/>
      <c r="AT1981" s="36"/>
      <c r="AU1981" s="36"/>
      <c r="AV1981" s="36"/>
      <c r="AW1981" s="36"/>
    </row>
    <row r="1982" spans="42:49">
      <c r="AP1982" s="36"/>
      <c r="AQ1982" s="36"/>
      <c r="AR1982" s="36"/>
      <c r="AS1982" s="36"/>
      <c r="AT1982" s="36"/>
      <c r="AU1982" s="36"/>
      <c r="AV1982" s="36"/>
      <c r="AW1982" s="36"/>
    </row>
    <row r="1983" spans="42:49">
      <c r="AP1983" s="36"/>
      <c r="AQ1983" s="36"/>
      <c r="AR1983" s="36"/>
      <c r="AS1983" s="36"/>
      <c r="AT1983" s="36"/>
      <c r="AU1983" s="36"/>
      <c r="AV1983" s="36"/>
      <c r="AW1983" s="36"/>
    </row>
    <row r="1984" spans="42:49">
      <c r="AP1984" s="36"/>
      <c r="AQ1984" s="36"/>
      <c r="AR1984" s="36"/>
      <c r="AS1984" s="36"/>
      <c r="AT1984" s="36"/>
      <c r="AU1984" s="36"/>
      <c r="AV1984" s="36"/>
      <c r="AW1984" s="36"/>
    </row>
    <row r="1985" spans="42:49">
      <c r="AP1985" s="36"/>
      <c r="AQ1985" s="36"/>
      <c r="AR1985" s="36"/>
      <c r="AS1985" s="36"/>
      <c r="AT1985" s="36"/>
      <c r="AU1985" s="36"/>
      <c r="AV1985" s="36"/>
      <c r="AW1985" s="36"/>
    </row>
    <row r="1986" spans="42:49">
      <c r="AP1986" s="36"/>
      <c r="AQ1986" s="36"/>
      <c r="AR1986" s="36"/>
      <c r="AS1986" s="36"/>
      <c r="AT1986" s="36"/>
      <c r="AU1986" s="36"/>
      <c r="AV1986" s="36"/>
      <c r="AW1986" s="36"/>
    </row>
    <row r="1987" spans="42:49">
      <c r="AP1987" s="36"/>
      <c r="AQ1987" s="36"/>
      <c r="AR1987" s="36"/>
      <c r="AS1987" s="36"/>
      <c r="AT1987" s="36"/>
      <c r="AU1987" s="36"/>
      <c r="AV1987" s="36"/>
      <c r="AW1987" s="36"/>
    </row>
    <row r="1988" spans="42:49">
      <c r="AP1988" s="36"/>
      <c r="AQ1988" s="36"/>
      <c r="AR1988" s="36"/>
      <c r="AS1988" s="36"/>
      <c r="AT1988" s="36"/>
      <c r="AU1988" s="36"/>
      <c r="AV1988" s="36"/>
      <c r="AW1988" s="36"/>
    </row>
    <row r="1989" spans="42:49">
      <c r="AP1989" s="36"/>
      <c r="AQ1989" s="36"/>
      <c r="AR1989" s="36"/>
      <c r="AS1989" s="36"/>
      <c r="AT1989" s="36"/>
      <c r="AU1989" s="36"/>
      <c r="AV1989" s="36"/>
      <c r="AW1989" s="36"/>
    </row>
    <row r="1990" spans="42:49">
      <c r="AP1990" s="36"/>
      <c r="AQ1990" s="36"/>
      <c r="AR1990" s="36"/>
      <c r="AS1990" s="36"/>
      <c r="AT1990" s="36"/>
      <c r="AU1990" s="36"/>
      <c r="AV1990" s="36"/>
      <c r="AW1990" s="36"/>
    </row>
    <row r="1991" spans="42:49">
      <c r="AP1991" s="36"/>
      <c r="AQ1991" s="36"/>
      <c r="AR1991" s="36"/>
      <c r="AS1991" s="36"/>
      <c r="AT1991" s="36"/>
      <c r="AU1991" s="36"/>
      <c r="AV1991" s="36"/>
      <c r="AW1991" s="36"/>
    </row>
    <row r="1992" spans="42:49">
      <c r="AP1992" s="36"/>
      <c r="AQ1992" s="36"/>
      <c r="AR1992" s="36"/>
      <c r="AS1992" s="36"/>
      <c r="AT1992" s="36"/>
      <c r="AU1992" s="36"/>
      <c r="AV1992" s="36"/>
      <c r="AW1992" s="36"/>
    </row>
    <row r="1993" spans="42:49">
      <c r="AP1993" s="36"/>
      <c r="AQ1993" s="36"/>
      <c r="AR1993" s="36"/>
      <c r="AS1993" s="36"/>
      <c r="AT1993" s="36"/>
      <c r="AU1993" s="36"/>
      <c r="AV1993" s="36"/>
      <c r="AW1993" s="36"/>
    </row>
    <row r="1994" spans="42:49">
      <c r="AP1994" s="36"/>
      <c r="AQ1994" s="36"/>
      <c r="AR1994" s="36"/>
      <c r="AS1994" s="36"/>
      <c r="AT1994" s="36"/>
      <c r="AU1994" s="36"/>
      <c r="AV1994" s="36"/>
      <c r="AW1994" s="36"/>
    </row>
    <row r="1995" spans="42:49">
      <c r="AP1995" s="36"/>
      <c r="AQ1995" s="36"/>
      <c r="AR1995" s="36"/>
      <c r="AS1995" s="36"/>
      <c r="AT1995" s="36"/>
      <c r="AU1995" s="36"/>
      <c r="AV1995" s="36"/>
      <c r="AW1995" s="36"/>
    </row>
    <row r="1996" spans="42:49">
      <c r="AP1996" s="36"/>
      <c r="AQ1996" s="36"/>
      <c r="AR1996" s="36"/>
      <c r="AS1996" s="36"/>
      <c r="AT1996" s="36"/>
      <c r="AU1996" s="36"/>
      <c r="AV1996" s="36"/>
      <c r="AW1996" s="36"/>
    </row>
    <row r="1997" spans="42:49">
      <c r="AP1997" s="36"/>
      <c r="AQ1997" s="36"/>
      <c r="AR1997" s="36"/>
      <c r="AS1997" s="36"/>
      <c r="AT1997" s="36"/>
      <c r="AU1997" s="36"/>
      <c r="AV1997" s="36"/>
      <c r="AW1997" s="36"/>
    </row>
    <row r="1998" spans="42:49">
      <c r="AP1998" s="36"/>
      <c r="AQ1998" s="36"/>
      <c r="AR1998" s="36"/>
      <c r="AS1998" s="36"/>
      <c r="AT1998" s="36"/>
      <c r="AU1998" s="36"/>
      <c r="AV1998" s="36"/>
      <c r="AW1998" s="36"/>
    </row>
    <row r="1999" spans="42:49">
      <c r="AP1999" s="36"/>
      <c r="AQ1999" s="36"/>
      <c r="AR1999" s="36"/>
      <c r="AS1999" s="36"/>
      <c r="AT1999" s="36"/>
      <c r="AU1999" s="36"/>
      <c r="AV1999" s="36"/>
      <c r="AW1999" s="36"/>
    </row>
    <row r="2000" spans="42:49">
      <c r="AP2000" s="36"/>
      <c r="AQ2000" s="36"/>
      <c r="AR2000" s="36"/>
      <c r="AS2000" s="36"/>
      <c r="AT2000" s="36"/>
      <c r="AU2000" s="36"/>
      <c r="AV2000" s="36"/>
      <c r="AW2000" s="36"/>
    </row>
    <row r="2001" spans="42:49">
      <c r="AP2001" s="36"/>
      <c r="AQ2001" s="36"/>
      <c r="AR2001" s="36"/>
      <c r="AS2001" s="36"/>
      <c r="AT2001" s="36"/>
      <c r="AU2001" s="36"/>
      <c r="AV2001" s="36"/>
      <c r="AW2001" s="36"/>
    </row>
    <row r="2002" spans="42:49">
      <c r="AP2002" s="36"/>
      <c r="AQ2002" s="36"/>
      <c r="AR2002" s="36"/>
      <c r="AS2002" s="36"/>
      <c r="AT2002" s="36"/>
      <c r="AU2002" s="36"/>
      <c r="AV2002" s="36"/>
      <c r="AW2002" s="36"/>
    </row>
    <row r="2003" spans="42:49">
      <c r="AP2003" s="36"/>
      <c r="AQ2003" s="36"/>
      <c r="AR2003" s="36"/>
      <c r="AS2003" s="36"/>
      <c r="AT2003" s="36"/>
      <c r="AU2003" s="36"/>
      <c r="AV2003" s="36"/>
      <c r="AW2003" s="36"/>
    </row>
    <row r="2004" spans="42:49">
      <c r="AP2004" s="36"/>
      <c r="AQ2004" s="36"/>
      <c r="AR2004" s="36"/>
      <c r="AS2004" s="36"/>
      <c r="AT2004" s="36"/>
      <c r="AU2004" s="36"/>
      <c r="AV2004" s="36"/>
      <c r="AW2004" s="36"/>
    </row>
    <row r="2005" spans="42:49">
      <c r="AP2005" s="36"/>
      <c r="AQ2005" s="36"/>
      <c r="AR2005" s="36"/>
      <c r="AS2005" s="36"/>
      <c r="AT2005" s="36"/>
      <c r="AU2005" s="36"/>
      <c r="AV2005" s="36"/>
      <c r="AW2005" s="36"/>
    </row>
    <row r="2006" spans="42:49">
      <c r="AP2006" s="36"/>
      <c r="AQ2006" s="36"/>
      <c r="AR2006" s="36"/>
      <c r="AS2006" s="36"/>
      <c r="AT2006" s="36"/>
      <c r="AU2006" s="36"/>
      <c r="AV2006" s="36"/>
      <c r="AW2006" s="36"/>
    </row>
    <row r="2007" spans="42:49">
      <c r="AP2007" s="36"/>
      <c r="AQ2007" s="36"/>
      <c r="AR2007" s="36"/>
      <c r="AS2007" s="36"/>
      <c r="AT2007" s="36"/>
      <c r="AU2007" s="36"/>
      <c r="AV2007" s="36"/>
      <c r="AW2007" s="36"/>
    </row>
    <row r="2008" spans="42:49">
      <c r="AP2008" s="36"/>
      <c r="AQ2008" s="36"/>
      <c r="AR2008" s="36"/>
      <c r="AS2008" s="36"/>
      <c r="AT2008" s="36"/>
      <c r="AU2008" s="36"/>
      <c r="AV2008" s="36"/>
      <c r="AW2008" s="36"/>
    </row>
    <row r="2009" spans="42:49">
      <c r="AP2009" s="36"/>
      <c r="AQ2009" s="36"/>
      <c r="AR2009" s="36"/>
      <c r="AS2009" s="36"/>
      <c r="AT2009" s="36"/>
      <c r="AU2009" s="36"/>
      <c r="AV2009" s="36"/>
      <c r="AW2009" s="36"/>
    </row>
    <row r="2010" spans="42:49">
      <c r="AP2010" s="36"/>
      <c r="AQ2010" s="36"/>
      <c r="AR2010" s="36"/>
      <c r="AS2010" s="36"/>
      <c r="AT2010" s="36"/>
      <c r="AU2010" s="36"/>
      <c r="AV2010" s="36"/>
      <c r="AW2010" s="36"/>
    </row>
    <row r="2011" spans="42:49">
      <c r="AP2011" s="36"/>
      <c r="AQ2011" s="36"/>
      <c r="AR2011" s="36"/>
      <c r="AS2011" s="36"/>
      <c r="AT2011" s="36"/>
      <c r="AU2011" s="36"/>
      <c r="AV2011" s="36"/>
      <c r="AW2011" s="36"/>
    </row>
    <row r="2012" spans="42:49">
      <c r="AP2012" s="36"/>
      <c r="AQ2012" s="36"/>
      <c r="AR2012" s="36"/>
      <c r="AS2012" s="36"/>
      <c r="AT2012" s="36"/>
      <c r="AU2012" s="36"/>
      <c r="AV2012" s="36"/>
      <c r="AW2012" s="36"/>
    </row>
    <row r="2013" spans="42:49">
      <c r="AP2013" s="36"/>
      <c r="AQ2013" s="36"/>
      <c r="AR2013" s="36"/>
      <c r="AS2013" s="36"/>
      <c r="AT2013" s="36"/>
      <c r="AU2013" s="36"/>
      <c r="AV2013" s="36"/>
      <c r="AW2013" s="36"/>
    </row>
    <row r="2014" spans="42:49">
      <c r="AP2014" s="36"/>
      <c r="AQ2014" s="36"/>
      <c r="AR2014" s="36"/>
      <c r="AS2014" s="36"/>
      <c r="AT2014" s="36"/>
      <c r="AU2014" s="36"/>
      <c r="AV2014" s="36"/>
      <c r="AW2014" s="36"/>
    </row>
    <row r="2015" spans="42:49">
      <c r="AP2015" s="36"/>
      <c r="AQ2015" s="36"/>
      <c r="AR2015" s="36"/>
      <c r="AS2015" s="36"/>
      <c r="AT2015" s="36"/>
      <c r="AU2015" s="36"/>
      <c r="AV2015" s="36"/>
      <c r="AW2015" s="36"/>
    </row>
    <row r="2016" spans="42:49">
      <c r="AP2016" s="36"/>
      <c r="AQ2016" s="36"/>
      <c r="AR2016" s="36"/>
      <c r="AS2016" s="36"/>
      <c r="AT2016" s="36"/>
      <c r="AU2016" s="36"/>
      <c r="AV2016" s="36"/>
      <c r="AW2016" s="36"/>
    </row>
    <row r="2017" spans="42:49">
      <c r="AP2017" s="36"/>
      <c r="AQ2017" s="36"/>
      <c r="AR2017" s="36"/>
      <c r="AS2017" s="36"/>
      <c r="AT2017" s="36"/>
      <c r="AU2017" s="36"/>
      <c r="AV2017" s="36"/>
      <c r="AW2017" s="36"/>
    </row>
    <row r="2018" spans="42:49">
      <c r="AP2018" s="36"/>
      <c r="AQ2018" s="36"/>
      <c r="AR2018" s="36"/>
      <c r="AS2018" s="36"/>
      <c r="AT2018" s="36"/>
      <c r="AU2018" s="36"/>
      <c r="AV2018" s="36"/>
      <c r="AW2018" s="36"/>
    </row>
    <row r="2019" spans="42:49">
      <c r="AP2019" s="36"/>
      <c r="AQ2019" s="36"/>
      <c r="AR2019" s="36"/>
      <c r="AS2019" s="36"/>
      <c r="AT2019" s="36"/>
      <c r="AU2019" s="36"/>
      <c r="AV2019" s="36"/>
      <c r="AW2019" s="36"/>
    </row>
    <row r="2020" spans="42:49">
      <c r="AP2020" s="36"/>
      <c r="AQ2020" s="36"/>
      <c r="AR2020" s="36"/>
      <c r="AS2020" s="36"/>
      <c r="AT2020" s="36"/>
      <c r="AU2020" s="36"/>
      <c r="AV2020" s="36"/>
      <c r="AW2020" s="36"/>
    </row>
    <row r="2021" spans="42:49">
      <c r="AP2021" s="36"/>
      <c r="AQ2021" s="36"/>
      <c r="AR2021" s="36"/>
      <c r="AS2021" s="36"/>
      <c r="AT2021" s="36"/>
      <c r="AU2021" s="36"/>
      <c r="AV2021" s="36"/>
      <c r="AW2021" s="36"/>
    </row>
    <row r="2022" spans="42:49">
      <c r="AP2022" s="36"/>
      <c r="AQ2022" s="36"/>
      <c r="AR2022" s="36"/>
      <c r="AS2022" s="36"/>
      <c r="AT2022" s="36"/>
      <c r="AU2022" s="36"/>
      <c r="AV2022" s="36"/>
      <c r="AW2022" s="36"/>
    </row>
    <row r="2023" spans="42:49">
      <c r="AP2023" s="36"/>
      <c r="AQ2023" s="36"/>
      <c r="AR2023" s="36"/>
      <c r="AS2023" s="36"/>
      <c r="AT2023" s="36"/>
      <c r="AU2023" s="36"/>
      <c r="AV2023" s="36"/>
      <c r="AW2023" s="36"/>
    </row>
    <row r="2024" spans="42:49">
      <c r="AP2024" s="36"/>
      <c r="AQ2024" s="36"/>
      <c r="AR2024" s="36"/>
      <c r="AS2024" s="36"/>
      <c r="AT2024" s="36"/>
      <c r="AU2024" s="36"/>
      <c r="AV2024" s="36"/>
      <c r="AW2024" s="36"/>
    </row>
    <row r="2025" spans="42:49">
      <c r="AP2025" s="36"/>
      <c r="AQ2025" s="36"/>
      <c r="AR2025" s="36"/>
      <c r="AS2025" s="36"/>
      <c r="AT2025" s="36"/>
      <c r="AU2025" s="36"/>
      <c r="AV2025" s="36"/>
      <c r="AW2025" s="36"/>
    </row>
    <row r="2026" spans="42:49">
      <c r="AP2026" s="36"/>
      <c r="AQ2026" s="36"/>
      <c r="AR2026" s="36"/>
      <c r="AS2026" s="36"/>
      <c r="AT2026" s="36"/>
      <c r="AU2026" s="36"/>
      <c r="AV2026" s="36"/>
      <c r="AW2026" s="36"/>
    </row>
    <row r="2027" spans="42:49">
      <c r="AP2027" s="36"/>
      <c r="AQ2027" s="36"/>
      <c r="AR2027" s="36"/>
      <c r="AS2027" s="36"/>
      <c r="AT2027" s="36"/>
      <c r="AU2027" s="36"/>
      <c r="AV2027" s="36"/>
      <c r="AW2027" s="36"/>
    </row>
    <row r="2028" spans="42:49">
      <c r="AP2028" s="36"/>
      <c r="AQ2028" s="36"/>
      <c r="AR2028" s="36"/>
      <c r="AS2028" s="36"/>
      <c r="AT2028" s="36"/>
      <c r="AU2028" s="36"/>
      <c r="AV2028" s="36"/>
      <c r="AW2028" s="36"/>
    </row>
    <row r="2029" spans="42:49">
      <c r="AP2029" s="36"/>
      <c r="AQ2029" s="36"/>
      <c r="AR2029" s="36"/>
      <c r="AS2029" s="36"/>
      <c r="AT2029" s="36"/>
      <c r="AU2029" s="36"/>
      <c r="AV2029" s="36"/>
      <c r="AW2029" s="36"/>
    </row>
    <row r="2030" spans="42:49">
      <c r="AP2030" s="36"/>
      <c r="AQ2030" s="36"/>
      <c r="AR2030" s="36"/>
      <c r="AS2030" s="36"/>
      <c r="AT2030" s="36"/>
      <c r="AU2030" s="36"/>
      <c r="AV2030" s="36"/>
      <c r="AW2030" s="36"/>
    </row>
    <row r="2031" spans="42:49">
      <c r="AP2031" s="36"/>
      <c r="AQ2031" s="36"/>
      <c r="AR2031" s="36"/>
      <c r="AS2031" s="36"/>
      <c r="AT2031" s="36"/>
      <c r="AU2031" s="36"/>
      <c r="AV2031" s="36"/>
      <c r="AW2031" s="36"/>
    </row>
    <row r="2032" spans="42:49">
      <c r="AP2032" s="36"/>
      <c r="AQ2032" s="36"/>
      <c r="AR2032" s="36"/>
      <c r="AS2032" s="36"/>
      <c r="AT2032" s="36"/>
      <c r="AU2032" s="36"/>
      <c r="AV2032" s="36"/>
      <c r="AW2032" s="36"/>
    </row>
    <row r="2033" spans="42:49">
      <c r="AP2033" s="36"/>
      <c r="AQ2033" s="36"/>
      <c r="AR2033" s="36"/>
      <c r="AS2033" s="36"/>
      <c r="AT2033" s="36"/>
      <c r="AU2033" s="36"/>
      <c r="AV2033" s="36"/>
      <c r="AW2033" s="36"/>
    </row>
    <row r="2034" spans="42:49">
      <c r="AP2034" s="36"/>
      <c r="AQ2034" s="36"/>
      <c r="AR2034" s="36"/>
      <c r="AS2034" s="36"/>
      <c r="AT2034" s="36"/>
      <c r="AU2034" s="36"/>
      <c r="AV2034" s="36"/>
      <c r="AW2034" s="36"/>
    </row>
    <row r="2035" spans="42:49">
      <c r="AP2035" s="36"/>
      <c r="AQ2035" s="36"/>
      <c r="AR2035" s="36"/>
      <c r="AS2035" s="36"/>
      <c r="AT2035" s="36"/>
      <c r="AU2035" s="36"/>
      <c r="AV2035" s="36"/>
      <c r="AW2035" s="36"/>
    </row>
    <row r="2036" spans="42:49">
      <c r="AP2036" s="36"/>
      <c r="AQ2036" s="36"/>
      <c r="AR2036" s="36"/>
      <c r="AS2036" s="36"/>
      <c r="AT2036" s="36"/>
      <c r="AU2036" s="36"/>
      <c r="AV2036" s="36"/>
      <c r="AW2036" s="36"/>
    </row>
    <row r="2037" spans="42:49">
      <c r="AP2037" s="36"/>
      <c r="AQ2037" s="36"/>
      <c r="AR2037" s="36"/>
      <c r="AS2037" s="36"/>
      <c r="AT2037" s="36"/>
      <c r="AU2037" s="36"/>
      <c r="AV2037" s="36"/>
      <c r="AW2037" s="36"/>
    </row>
    <row r="2038" spans="42:49">
      <c r="AP2038" s="36"/>
      <c r="AQ2038" s="36"/>
      <c r="AR2038" s="36"/>
      <c r="AS2038" s="36"/>
      <c r="AT2038" s="36"/>
      <c r="AU2038" s="36"/>
      <c r="AV2038" s="36"/>
      <c r="AW2038" s="36"/>
    </row>
    <row r="2039" spans="42:49">
      <c r="AP2039" s="36"/>
      <c r="AQ2039" s="36"/>
      <c r="AR2039" s="36"/>
      <c r="AS2039" s="36"/>
      <c r="AT2039" s="36"/>
      <c r="AU2039" s="36"/>
      <c r="AV2039" s="36"/>
      <c r="AW2039" s="36"/>
    </row>
    <row r="2040" spans="42:49">
      <c r="AP2040" s="36"/>
      <c r="AQ2040" s="36"/>
      <c r="AR2040" s="36"/>
      <c r="AS2040" s="36"/>
      <c r="AT2040" s="36"/>
      <c r="AU2040" s="36"/>
      <c r="AV2040" s="36"/>
      <c r="AW2040" s="36"/>
    </row>
    <row r="2041" spans="42:49">
      <c r="AP2041" s="36"/>
      <c r="AQ2041" s="36"/>
      <c r="AR2041" s="36"/>
      <c r="AS2041" s="36"/>
      <c r="AT2041" s="36"/>
      <c r="AU2041" s="36"/>
      <c r="AV2041" s="36"/>
      <c r="AW2041" s="36"/>
    </row>
    <row r="2042" spans="42:49">
      <c r="AP2042" s="36"/>
      <c r="AQ2042" s="36"/>
      <c r="AR2042" s="36"/>
      <c r="AS2042" s="36"/>
      <c r="AT2042" s="36"/>
      <c r="AU2042" s="36"/>
      <c r="AV2042" s="36"/>
      <c r="AW2042" s="36"/>
    </row>
    <row r="2043" spans="42:49">
      <c r="AP2043" s="36"/>
      <c r="AQ2043" s="36"/>
      <c r="AR2043" s="36"/>
      <c r="AS2043" s="36"/>
      <c r="AT2043" s="36"/>
      <c r="AU2043" s="36"/>
      <c r="AV2043" s="36"/>
      <c r="AW2043" s="36"/>
    </row>
    <row r="2044" spans="42:49">
      <c r="AP2044" s="36"/>
      <c r="AQ2044" s="36"/>
      <c r="AR2044" s="36"/>
      <c r="AS2044" s="36"/>
      <c r="AT2044" s="36"/>
      <c r="AU2044" s="36"/>
      <c r="AV2044" s="36"/>
      <c r="AW2044" s="36"/>
    </row>
    <row r="2045" spans="42:49">
      <c r="AP2045" s="36"/>
      <c r="AQ2045" s="36"/>
      <c r="AR2045" s="36"/>
      <c r="AS2045" s="36"/>
      <c r="AT2045" s="36"/>
      <c r="AU2045" s="36"/>
      <c r="AV2045" s="36"/>
      <c r="AW2045" s="36"/>
    </row>
    <row r="2046" spans="42:49">
      <c r="AP2046" s="36"/>
      <c r="AQ2046" s="36"/>
      <c r="AR2046" s="36"/>
      <c r="AS2046" s="36"/>
      <c r="AT2046" s="36"/>
      <c r="AU2046" s="36"/>
      <c r="AV2046" s="36"/>
      <c r="AW2046" s="36"/>
    </row>
    <row r="2047" spans="42:49">
      <c r="AP2047" s="36"/>
      <c r="AQ2047" s="36"/>
      <c r="AR2047" s="36"/>
      <c r="AS2047" s="36"/>
      <c r="AT2047" s="36"/>
      <c r="AU2047" s="36"/>
      <c r="AV2047" s="36"/>
      <c r="AW2047" s="36"/>
    </row>
    <row r="2048" spans="42:49">
      <c r="AP2048" s="36"/>
      <c r="AQ2048" s="36"/>
      <c r="AR2048" s="36"/>
      <c r="AS2048" s="36"/>
      <c r="AT2048" s="36"/>
      <c r="AU2048" s="36"/>
      <c r="AV2048" s="36"/>
      <c r="AW2048" s="36"/>
    </row>
    <row r="2049" spans="42:49">
      <c r="AP2049" s="36"/>
      <c r="AQ2049" s="36"/>
      <c r="AR2049" s="36"/>
      <c r="AS2049" s="36"/>
      <c r="AT2049" s="36"/>
      <c r="AU2049" s="36"/>
      <c r="AV2049" s="36"/>
      <c r="AW2049" s="36"/>
    </row>
    <row r="2050" spans="42:49">
      <c r="AP2050" s="36"/>
      <c r="AQ2050" s="36"/>
      <c r="AR2050" s="36"/>
      <c r="AS2050" s="36"/>
      <c r="AT2050" s="36"/>
      <c r="AU2050" s="36"/>
      <c r="AV2050" s="36"/>
      <c r="AW2050" s="36"/>
    </row>
    <row r="2051" spans="42:49">
      <c r="AP2051" s="36"/>
      <c r="AQ2051" s="36"/>
      <c r="AR2051" s="36"/>
      <c r="AS2051" s="36"/>
      <c r="AT2051" s="36"/>
      <c r="AU2051" s="36"/>
      <c r="AV2051" s="36"/>
      <c r="AW2051" s="36"/>
    </row>
    <row r="2052" spans="42:49">
      <c r="AP2052" s="36"/>
      <c r="AQ2052" s="36"/>
      <c r="AR2052" s="36"/>
      <c r="AS2052" s="36"/>
      <c r="AT2052" s="36"/>
      <c r="AU2052" s="36"/>
      <c r="AV2052" s="36"/>
      <c r="AW2052" s="36"/>
    </row>
    <row r="2053" spans="42:49">
      <c r="AP2053" s="36"/>
      <c r="AQ2053" s="36"/>
      <c r="AR2053" s="36"/>
      <c r="AS2053" s="36"/>
      <c r="AT2053" s="36"/>
      <c r="AU2053" s="36"/>
      <c r="AV2053" s="36"/>
      <c r="AW2053" s="36"/>
    </row>
    <row r="2054" spans="42:49">
      <c r="AP2054" s="36"/>
      <c r="AQ2054" s="36"/>
      <c r="AR2054" s="36"/>
      <c r="AS2054" s="36"/>
      <c r="AT2054" s="36"/>
      <c r="AU2054" s="36"/>
      <c r="AV2054" s="36"/>
      <c r="AW2054" s="36"/>
    </row>
    <row r="2055" spans="42:49">
      <c r="AP2055" s="36"/>
      <c r="AQ2055" s="36"/>
      <c r="AR2055" s="36"/>
      <c r="AS2055" s="36"/>
      <c r="AT2055" s="36"/>
      <c r="AU2055" s="36"/>
      <c r="AV2055" s="36"/>
      <c r="AW2055" s="36"/>
    </row>
    <row r="2056" spans="42:49">
      <c r="AP2056" s="36"/>
      <c r="AQ2056" s="36"/>
      <c r="AR2056" s="36"/>
      <c r="AS2056" s="36"/>
      <c r="AT2056" s="36"/>
      <c r="AU2056" s="36"/>
      <c r="AV2056" s="36"/>
      <c r="AW2056" s="36"/>
    </row>
    <row r="2057" spans="42:49">
      <c r="AP2057" s="36"/>
      <c r="AQ2057" s="36"/>
      <c r="AR2057" s="36"/>
      <c r="AS2057" s="36"/>
      <c r="AT2057" s="36"/>
      <c r="AU2057" s="36"/>
      <c r="AV2057" s="36"/>
      <c r="AW2057" s="36"/>
    </row>
    <row r="2058" spans="42:49">
      <c r="AP2058" s="36"/>
      <c r="AQ2058" s="36"/>
      <c r="AR2058" s="36"/>
      <c r="AS2058" s="36"/>
      <c r="AT2058" s="36"/>
      <c r="AU2058" s="36"/>
      <c r="AV2058" s="36"/>
      <c r="AW2058" s="36"/>
    </row>
    <row r="2059" spans="42:49">
      <c r="AP2059" s="36"/>
      <c r="AQ2059" s="36"/>
      <c r="AR2059" s="36"/>
      <c r="AS2059" s="36"/>
      <c r="AT2059" s="36"/>
      <c r="AU2059" s="36"/>
      <c r="AV2059" s="36"/>
      <c r="AW2059" s="36"/>
    </row>
    <row r="2060" spans="42:49">
      <c r="AP2060" s="36"/>
      <c r="AQ2060" s="36"/>
      <c r="AR2060" s="36"/>
      <c r="AS2060" s="36"/>
      <c r="AT2060" s="36"/>
      <c r="AU2060" s="36"/>
      <c r="AV2060" s="36"/>
      <c r="AW2060" s="36"/>
    </row>
    <row r="2061" spans="42:49">
      <c r="AP2061" s="36"/>
      <c r="AQ2061" s="36"/>
      <c r="AR2061" s="36"/>
      <c r="AS2061" s="36"/>
      <c r="AT2061" s="36"/>
      <c r="AU2061" s="36"/>
      <c r="AV2061" s="36"/>
      <c r="AW2061" s="36"/>
    </row>
    <row r="2062" spans="42:49">
      <c r="AP2062" s="36"/>
      <c r="AQ2062" s="36"/>
      <c r="AR2062" s="36"/>
      <c r="AS2062" s="36"/>
      <c r="AT2062" s="36"/>
      <c r="AU2062" s="36"/>
      <c r="AV2062" s="36"/>
      <c r="AW2062" s="36"/>
    </row>
    <row r="2063" spans="42:49">
      <c r="AP2063" s="36"/>
      <c r="AQ2063" s="36"/>
      <c r="AR2063" s="36"/>
      <c r="AS2063" s="36"/>
      <c r="AT2063" s="36"/>
      <c r="AU2063" s="36"/>
      <c r="AV2063" s="36"/>
      <c r="AW2063" s="36"/>
    </row>
    <row r="2064" spans="42:49">
      <c r="AP2064" s="36"/>
      <c r="AQ2064" s="36"/>
      <c r="AR2064" s="36"/>
      <c r="AS2064" s="36"/>
      <c r="AT2064" s="36"/>
      <c r="AU2064" s="36"/>
      <c r="AV2064" s="36"/>
      <c r="AW2064" s="36"/>
    </row>
    <row r="2065" spans="42:49">
      <c r="AP2065" s="36"/>
      <c r="AQ2065" s="36"/>
      <c r="AR2065" s="36"/>
      <c r="AS2065" s="36"/>
      <c r="AT2065" s="36"/>
      <c r="AU2065" s="36"/>
      <c r="AV2065" s="36"/>
      <c r="AW2065" s="36"/>
    </row>
    <row r="2066" spans="42:49">
      <c r="AP2066" s="36"/>
      <c r="AQ2066" s="36"/>
      <c r="AR2066" s="36"/>
      <c r="AS2066" s="36"/>
      <c r="AT2066" s="36"/>
      <c r="AU2066" s="36"/>
      <c r="AV2066" s="36"/>
      <c r="AW2066" s="36"/>
    </row>
    <row r="2067" spans="42:49">
      <c r="AP2067" s="36"/>
      <c r="AQ2067" s="36"/>
      <c r="AR2067" s="36"/>
      <c r="AS2067" s="36"/>
      <c r="AT2067" s="36"/>
      <c r="AU2067" s="36"/>
      <c r="AV2067" s="36"/>
      <c r="AW2067" s="36"/>
    </row>
    <row r="2068" spans="42:49">
      <c r="AP2068" s="36"/>
      <c r="AQ2068" s="36"/>
      <c r="AR2068" s="36"/>
      <c r="AS2068" s="36"/>
      <c r="AT2068" s="36"/>
      <c r="AU2068" s="36"/>
      <c r="AV2068" s="36"/>
      <c r="AW2068" s="36"/>
    </row>
    <row r="2069" spans="42:49">
      <c r="AP2069" s="36"/>
      <c r="AQ2069" s="36"/>
      <c r="AR2069" s="36"/>
      <c r="AS2069" s="36"/>
      <c r="AT2069" s="36"/>
      <c r="AU2069" s="36"/>
      <c r="AV2069" s="36"/>
      <c r="AW2069" s="36"/>
    </row>
    <row r="2070" spans="42:49">
      <c r="AP2070" s="36"/>
      <c r="AQ2070" s="36"/>
      <c r="AR2070" s="36"/>
      <c r="AS2070" s="36"/>
      <c r="AT2070" s="36"/>
      <c r="AU2070" s="36"/>
      <c r="AV2070" s="36"/>
      <c r="AW2070" s="36"/>
    </row>
    <row r="2071" spans="42:49">
      <c r="AP2071" s="36"/>
      <c r="AQ2071" s="36"/>
      <c r="AR2071" s="36"/>
      <c r="AS2071" s="36"/>
      <c r="AT2071" s="36"/>
      <c r="AU2071" s="36"/>
      <c r="AV2071" s="36"/>
      <c r="AW2071" s="36"/>
    </row>
    <row r="2072" spans="42:49">
      <c r="AP2072" s="36"/>
      <c r="AQ2072" s="36"/>
      <c r="AR2072" s="36"/>
      <c r="AS2072" s="36"/>
      <c r="AT2072" s="36"/>
      <c r="AU2072" s="36"/>
      <c r="AV2072" s="36"/>
      <c r="AW2072" s="36"/>
    </row>
    <row r="2073" spans="42:49">
      <c r="AP2073" s="36"/>
      <c r="AQ2073" s="36"/>
      <c r="AR2073" s="36"/>
      <c r="AS2073" s="36"/>
      <c r="AT2073" s="36"/>
      <c r="AU2073" s="36"/>
      <c r="AV2073" s="36"/>
      <c r="AW2073" s="36"/>
    </row>
    <row r="2074" spans="42:49">
      <c r="AP2074" s="36"/>
      <c r="AQ2074" s="36"/>
      <c r="AR2074" s="36"/>
      <c r="AS2074" s="36"/>
      <c r="AT2074" s="36"/>
      <c r="AU2074" s="36"/>
      <c r="AV2074" s="36"/>
      <c r="AW2074" s="36"/>
    </row>
    <row r="2075" spans="42:49">
      <c r="AP2075" s="36"/>
      <c r="AQ2075" s="36"/>
      <c r="AR2075" s="36"/>
      <c r="AS2075" s="36"/>
      <c r="AT2075" s="36"/>
      <c r="AU2075" s="36"/>
      <c r="AV2075" s="36"/>
      <c r="AW2075" s="36"/>
    </row>
    <row r="2076" spans="42:49">
      <c r="AP2076" s="36"/>
      <c r="AQ2076" s="36"/>
      <c r="AR2076" s="36"/>
      <c r="AS2076" s="36"/>
      <c r="AT2076" s="36"/>
      <c r="AU2076" s="36"/>
      <c r="AV2076" s="36"/>
      <c r="AW2076" s="36"/>
    </row>
    <row r="2077" spans="42:49">
      <c r="AP2077" s="36"/>
      <c r="AQ2077" s="36"/>
      <c r="AR2077" s="36"/>
      <c r="AS2077" s="36"/>
      <c r="AT2077" s="36"/>
      <c r="AU2077" s="36"/>
      <c r="AV2077" s="36"/>
      <c r="AW2077" s="36"/>
    </row>
    <row r="2078" spans="42:49">
      <c r="AP2078" s="36"/>
      <c r="AQ2078" s="36"/>
      <c r="AR2078" s="36"/>
      <c r="AS2078" s="36"/>
      <c r="AT2078" s="36"/>
      <c r="AU2078" s="36"/>
      <c r="AV2078" s="36"/>
      <c r="AW2078" s="36"/>
    </row>
    <row r="2079" spans="42:49">
      <c r="AP2079" s="36"/>
      <c r="AQ2079" s="36"/>
      <c r="AR2079" s="36"/>
      <c r="AS2079" s="36"/>
      <c r="AT2079" s="36"/>
      <c r="AU2079" s="36"/>
      <c r="AV2079" s="36"/>
      <c r="AW2079" s="36"/>
    </row>
    <row r="2080" spans="42:49">
      <c r="AP2080" s="36"/>
      <c r="AQ2080" s="36"/>
      <c r="AR2080" s="36"/>
      <c r="AS2080" s="36"/>
      <c r="AT2080" s="36"/>
      <c r="AU2080" s="36"/>
      <c r="AV2080" s="36"/>
      <c r="AW2080" s="36"/>
    </row>
    <row r="2081" spans="42:49">
      <c r="AP2081" s="36"/>
      <c r="AQ2081" s="36"/>
      <c r="AR2081" s="36"/>
      <c r="AS2081" s="36"/>
      <c r="AT2081" s="36"/>
      <c r="AU2081" s="36"/>
      <c r="AV2081" s="36"/>
      <c r="AW2081" s="36"/>
    </row>
    <row r="2082" spans="42:49">
      <c r="AP2082" s="36"/>
      <c r="AQ2082" s="36"/>
      <c r="AR2082" s="36"/>
      <c r="AS2082" s="36"/>
      <c r="AT2082" s="36"/>
      <c r="AU2082" s="36"/>
      <c r="AV2082" s="36"/>
      <c r="AW2082" s="36"/>
    </row>
    <row r="2083" spans="42:49">
      <c r="AP2083" s="36"/>
      <c r="AQ2083" s="36"/>
      <c r="AR2083" s="36"/>
      <c r="AS2083" s="36"/>
      <c r="AT2083" s="36"/>
      <c r="AU2083" s="36"/>
      <c r="AV2083" s="36"/>
      <c r="AW2083" s="36"/>
    </row>
    <row r="2084" spans="42:49">
      <c r="AP2084" s="36"/>
      <c r="AQ2084" s="36"/>
      <c r="AR2084" s="36"/>
      <c r="AS2084" s="36"/>
      <c r="AT2084" s="36"/>
      <c r="AU2084" s="36"/>
      <c r="AV2084" s="36"/>
      <c r="AW2084" s="36"/>
    </row>
    <row r="2085" spans="42:49">
      <c r="AP2085" s="36"/>
      <c r="AQ2085" s="36"/>
      <c r="AR2085" s="36"/>
      <c r="AS2085" s="36"/>
      <c r="AT2085" s="36"/>
      <c r="AU2085" s="36"/>
      <c r="AV2085" s="36"/>
      <c r="AW2085" s="36"/>
    </row>
    <row r="2086" spans="42:49">
      <c r="AP2086" s="36"/>
      <c r="AQ2086" s="36"/>
      <c r="AR2086" s="36"/>
      <c r="AS2086" s="36"/>
      <c r="AT2086" s="36"/>
      <c r="AU2086" s="36"/>
      <c r="AV2086" s="36"/>
      <c r="AW2086" s="36"/>
    </row>
    <row r="2087" spans="42:49">
      <c r="AP2087" s="36"/>
      <c r="AQ2087" s="36"/>
      <c r="AR2087" s="36"/>
      <c r="AS2087" s="36"/>
      <c r="AT2087" s="36"/>
      <c r="AU2087" s="36"/>
      <c r="AV2087" s="36"/>
      <c r="AW2087" s="36"/>
    </row>
    <row r="2088" spans="42:49">
      <c r="AP2088" s="36"/>
      <c r="AQ2088" s="36"/>
      <c r="AR2088" s="36"/>
      <c r="AS2088" s="36"/>
      <c r="AT2088" s="36"/>
      <c r="AU2088" s="36"/>
      <c r="AV2088" s="36"/>
      <c r="AW2088" s="36"/>
    </row>
    <row r="2089" spans="42:49">
      <c r="AP2089" s="36"/>
      <c r="AQ2089" s="36"/>
      <c r="AR2089" s="36"/>
      <c r="AS2089" s="36"/>
      <c r="AT2089" s="36"/>
      <c r="AU2089" s="36"/>
      <c r="AV2089" s="36"/>
      <c r="AW2089" s="36"/>
    </row>
    <row r="2090" spans="42:49">
      <c r="AP2090" s="36"/>
      <c r="AQ2090" s="36"/>
      <c r="AR2090" s="36"/>
      <c r="AS2090" s="36"/>
      <c r="AT2090" s="36"/>
      <c r="AU2090" s="36"/>
      <c r="AV2090" s="36"/>
      <c r="AW2090" s="36"/>
    </row>
    <row r="2091" spans="42:49">
      <c r="AP2091" s="36"/>
      <c r="AQ2091" s="36"/>
      <c r="AR2091" s="36"/>
      <c r="AS2091" s="36"/>
      <c r="AT2091" s="36"/>
      <c r="AU2091" s="36"/>
      <c r="AV2091" s="36"/>
      <c r="AW2091" s="36"/>
    </row>
    <row r="2092" spans="42:49">
      <c r="AP2092" s="36"/>
      <c r="AQ2092" s="36"/>
      <c r="AR2092" s="36"/>
      <c r="AS2092" s="36"/>
      <c r="AT2092" s="36"/>
      <c r="AU2092" s="36"/>
      <c r="AV2092" s="36"/>
      <c r="AW2092" s="36"/>
    </row>
    <row r="2093" spans="42:49">
      <c r="AP2093" s="36"/>
      <c r="AQ2093" s="36"/>
      <c r="AR2093" s="36"/>
      <c r="AS2093" s="36"/>
      <c r="AT2093" s="36"/>
      <c r="AU2093" s="36"/>
      <c r="AV2093" s="36"/>
      <c r="AW2093" s="36"/>
    </row>
    <row r="2094" spans="42:49">
      <c r="AP2094" s="36"/>
      <c r="AQ2094" s="36"/>
      <c r="AR2094" s="36"/>
      <c r="AS2094" s="36"/>
      <c r="AT2094" s="36"/>
      <c r="AU2094" s="36"/>
      <c r="AV2094" s="36"/>
      <c r="AW2094" s="36"/>
    </row>
    <row r="2095" spans="42:49">
      <c r="AP2095" s="36"/>
      <c r="AQ2095" s="36"/>
      <c r="AR2095" s="36"/>
      <c r="AS2095" s="36"/>
      <c r="AT2095" s="36"/>
      <c r="AU2095" s="36"/>
      <c r="AV2095" s="36"/>
      <c r="AW2095" s="36"/>
    </row>
    <row r="2096" spans="42:49">
      <c r="AP2096" s="36"/>
      <c r="AQ2096" s="36"/>
      <c r="AR2096" s="36"/>
      <c r="AS2096" s="36"/>
      <c r="AT2096" s="36"/>
      <c r="AU2096" s="36"/>
      <c r="AV2096" s="36"/>
      <c r="AW2096" s="36"/>
    </row>
    <row r="2097" spans="42:49">
      <c r="AP2097" s="36"/>
      <c r="AQ2097" s="36"/>
      <c r="AR2097" s="36"/>
      <c r="AS2097" s="36"/>
      <c r="AT2097" s="36"/>
      <c r="AU2097" s="36"/>
      <c r="AV2097" s="36"/>
      <c r="AW2097" s="36"/>
    </row>
    <row r="2098" spans="42:49">
      <c r="AP2098" s="36"/>
      <c r="AQ2098" s="36"/>
      <c r="AR2098" s="36"/>
      <c r="AS2098" s="36"/>
      <c r="AT2098" s="36"/>
      <c r="AU2098" s="36"/>
      <c r="AV2098" s="36"/>
      <c r="AW2098" s="36"/>
    </row>
    <row r="2099" spans="42:49">
      <c r="AP2099" s="36"/>
      <c r="AQ2099" s="36"/>
      <c r="AR2099" s="36"/>
      <c r="AS2099" s="36"/>
      <c r="AT2099" s="36"/>
      <c r="AU2099" s="36"/>
      <c r="AV2099" s="36"/>
      <c r="AW2099" s="36"/>
    </row>
    <row r="2100" spans="42:49">
      <c r="AP2100" s="36"/>
      <c r="AQ2100" s="36"/>
      <c r="AR2100" s="36"/>
      <c r="AS2100" s="36"/>
      <c r="AT2100" s="36"/>
      <c r="AU2100" s="36"/>
      <c r="AV2100" s="36"/>
      <c r="AW2100" s="36"/>
    </row>
    <row r="2101" spans="42:49">
      <c r="AP2101" s="36"/>
      <c r="AQ2101" s="36"/>
      <c r="AR2101" s="36"/>
      <c r="AS2101" s="36"/>
      <c r="AT2101" s="36"/>
      <c r="AU2101" s="36"/>
      <c r="AV2101" s="36"/>
      <c r="AW2101" s="36"/>
    </row>
    <row r="2102" spans="42:49">
      <c r="AP2102" s="36"/>
      <c r="AQ2102" s="36"/>
      <c r="AR2102" s="36"/>
      <c r="AS2102" s="36"/>
      <c r="AT2102" s="36"/>
      <c r="AU2102" s="36"/>
      <c r="AV2102" s="36"/>
      <c r="AW2102" s="36"/>
    </row>
    <row r="2103" spans="42:49">
      <c r="AP2103" s="36"/>
      <c r="AQ2103" s="36"/>
      <c r="AR2103" s="36"/>
      <c r="AS2103" s="36"/>
      <c r="AT2103" s="36"/>
      <c r="AU2103" s="36"/>
      <c r="AV2103" s="36"/>
      <c r="AW2103" s="36"/>
    </row>
    <row r="2104" spans="42:49">
      <c r="AP2104" s="36"/>
      <c r="AQ2104" s="36"/>
      <c r="AR2104" s="36"/>
      <c r="AS2104" s="36"/>
      <c r="AT2104" s="36"/>
      <c r="AU2104" s="36"/>
      <c r="AV2104" s="36"/>
      <c r="AW2104" s="36"/>
    </row>
    <row r="2105" spans="42:49">
      <c r="AP2105" s="36"/>
      <c r="AQ2105" s="36"/>
      <c r="AR2105" s="36"/>
      <c r="AS2105" s="36"/>
      <c r="AT2105" s="36"/>
      <c r="AU2105" s="36"/>
      <c r="AV2105" s="36"/>
      <c r="AW2105" s="36"/>
    </row>
    <row r="2106" spans="42:49">
      <c r="AP2106" s="36"/>
      <c r="AQ2106" s="36"/>
      <c r="AR2106" s="36"/>
      <c r="AS2106" s="36"/>
      <c r="AT2106" s="36"/>
      <c r="AU2106" s="36"/>
      <c r="AV2106" s="36"/>
      <c r="AW2106" s="36"/>
    </row>
    <row r="2107" spans="42:49">
      <c r="AP2107" s="36"/>
      <c r="AQ2107" s="36"/>
      <c r="AR2107" s="36"/>
      <c r="AS2107" s="36"/>
      <c r="AT2107" s="36"/>
      <c r="AU2107" s="36"/>
      <c r="AV2107" s="36"/>
      <c r="AW2107" s="36"/>
    </row>
    <row r="2108" spans="42:49">
      <c r="AP2108" s="36"/>
      <c r="AQ2108" s="36"/>
      <c r="AR2108" s="36"/>
      <c r="AS2108" s="36"/>
      <c r="AT2108" s="36"/>
      <c r="AU2108" s="36"/>
      <c r="AV2108" s="36"/>
      <c r="AW2108" s="36"/>
    </row>
    <row r="2109" spans="42:49">
      <c r="AP2109" s="36"/>
      <c r="AQ2109" s="36"/>
      <c r="AR2109" s="36"/>
      <c r="AS2109" s="36"/>
      <c r="AT2109" s="36"/>
      <c r="AU2109" s="36"/>
      <c r="AV2109" s="36"/>
      <c r="AW2109" s="36"/>
    </row>
    <row r="2110" spans="42:49">
      <c r="AP2110" s="36"/>
      <c r="AQ2110" s="36"/>
      <c r="AR2110" s="36"/>
      <c r="AS2110" s="36"/>
      <c r="AT2110" s="36"/>
      <c r="AU2110" s="36"/>
      <c r="AV2110" s="36"/>
      <c r="AW2110" s="36"/>
    </row>
    <row r="2111" spans="42:49">
      <c r="AP2111" s="36"/>
      <c r="AQ2111" s="36"/>
      <c r="AR2111" s="36"/>
      <c r="AS2111" s="36"/>
      <c r="AT2111" s="36"/>
      <c r="AU2111" s="36"/>
      <c r="AV2111" s="36"/>
      <c r="AW2111" s="36"/>
    </row>
    <row r="2112" spans="42:49">
      <c r="AP2112" s="36"/>
      <c r="AQ2112" s="36"/>
      <c r="AR2112" s="36"/>
      <c r="AS2112" s="36"/>
      <c r="AT2112" s="36"/>
      <c r="AU2112" s="36"/>
      <c r="AV2112" s="36"/>
      <c r="AW2112" s="36"/>
    </row>
    <row r="2113" spans="42:49">
      <c r="AP2113" s="36"/>
      <c r="AQ2113" s="36"/>
      <c r="AR2113" s="36"/>
      <c r="AS2113" s="36"/>
      <c r="AT2113" s="36"/>
      <c r="AU2113" s="36"/>
      <c r="AV2113" s="36"/>
      <c r="AW2113" s="36"/>
    </row>
    <row r="2114" spans="42:49">
      <c r="AP2114" s="36"/>
      <c r="AQ2114" s="36"/>
      <c r="AR2114" s="36"/>
      <c r="AS2114" s="36"/>
      <c r="AT2114" s="36"/>
      <c r="AU2114" s="36"/>
      <c r="AV2114" s="36"/>
      <c r="AW2114" s="36"/>
    </row>
    <row r="2115" spans="42:49">
      <c r="AP2115" s="36"/>
      <c r="AQ2115" s="36"/>
      <c r="AR2115" s="36"/>
      <c r="AS2115" s="36"/>
      <c r="AT2115" s="36"/>
      <c r="AU2115" s="36"/>
      <c r="AV2115" s="36"/>
      <c r="AW2115" s="36"/>
    </row>
    <row r="2116" spans="42:49">
      <c r="AP2116" s="36"/>
      <c r="AQ2116" s="36"/>
      <c r="AR2116" s="36"/>
      <c r="AS2116" s="36"/>
      <c r="AT2116" s="36"/>
      <c r="AU2116" s="36"/>
      <c r="AV2116" s="36"/>
      <c r="AW2116" s="36"/>
    </row>
    <row r="2117" spans="42:49">
      <c r="AP2117" s="36"/>
      <c r="AQ2117" s="36"/>
      <c r="AR2117" s="36"/>
      <c r="AS2117" s="36"/>
      <c r="AT2117" s="36"/>
      <c r="AU2117" s="36"/>
      <c r="AV2117" s="36"/>
      <c r="AW2117" s="36"/>
    </row>
    <row r="2118" spans="42:49">
      <c r="AP2118" s="36"/>
      <c r="AQ2118" s="36"/>
      <c r="AR2118" s="36"/>
      <c r="AS2118" s="36"/>
      <c r="AT2118" s="36"/>
      <c r="AU2118" s="36"/>
      <c r="AV2118" s="36"/>
      <c r="AW2118" s="36"/>
    </row>
    <row r="2119" spans="42:49">
      <c r="AP2119" s="36"/>
      <c r="AQ2119" s="36"/>
      <c r="AR2119" s="36"/>
      <c r="AS2119" s="36"/>
      <c r="AT2119" s="36"/>
      <c r="AU2119" s="36"/>
      <c r="AV2119" s="36"/>
      <c r="AW2119" s="36"/>
    </row>
    <row r="2120" spans="42:49">
      <c r="AP2120" s="36"/>
      <c r="AQ2120" s="36"/>
      <c r="AR2120" s="36"/>
      <c r="AS2120" s="36"/>
      <c r="AT2120" s="36"/>
      <c r="AU2120" s="36"/>
      <c r="AV2120" s="36"/>
      <c r="AW2120" s="36"/>
    </row>
    <row r="2121" spans="42:49">
      <c r="AP2121" s="36"/>
      <c r="AQ2121" s="36"/>
      <c r="AR2121" s="36"/>
      <c r="AS2121" s="36"/>
      <c r="AT2121" s="36"/>
      <c r="AU2121" s="36"/>
      <c r="AV2121" s="36"/>
      <c r="AW2121" s="36"/>
    </row>
    <row r="2122" spans="42:49">
      <c r="AP2122" s="36"/>
      <c r="AQ2122" s="36"/>
      <c r="AR2122" s="36"/>
      <c r="AS2122" s="36"/>
      <c r="AT2122" s="36"/>
      <c r="AU2122" s="36"/>
      <c r="AV2122" s="36"/>
      <c r="AW2122" s="36"/>
    </row>
    <row r="2123" spans="42:49">
      <c r="AP2123" s="36"/>
      <c r="AQ2123" s="36"/>
      <c r="AR2123" s="36"/>
      <c r="AS2123" s="36"/>
      <c r="AT2123" s="36"/>
      <c r="AU2123" s="36"/>
      <c r="AV2123" s="36"/>
      <c r="AW2123" s="36"/>
    </row>
    <row r="2124" spans="42:49">
      <c r="AP2124" s="36"/>
      <c r="AQ2124" s="36"/>
      <c r="AR2124" s="36"/>
      <c r="AS2124" s="36"/>
      <c r="AT2124" s="36"/>
      <c r="AU2124" s="36"/>
      <c r="AV2124" s="36"/>
      <c r="AW2124" s="36"/>
    </row>
    <row r="2125" spans="42:49">
      <c r="AP2125" s="36"/>
      <c r="AQ2125" s="36"/>
      <c r="AR2125" s="36"/>
      <c r="AS2125" s="36"/>
      <c r="AT2125" s="36"/>
      <c r="AU2125" s="36"/>
      <c r="AV2125" s="36"/>
      <c r="AW2125" s="36"/>
    </row>
    <row r="2126" spans="42:49">
      <c r="AP2126" s="36"/>
      <c r="AQ2126" s="36"/>
      <c r="AR2126" s="36"/>
      <c r="AS2126" s="36"/>
      <c r="AT2126" s="36"/>
      <c r="AU2126" s="36"/>
      <c r="AV2126" s="36"/>
      <c r="AW2126" s="36"/>
    </row>
    <row r="2127" spans="42:49">
      <c r="AP2127" s="36"/>
      <c r="AQ2127" s="36"/>
      <c r="AR2127" s="36"/>
      <c r="AS2127" s="36"/>
      <c r="AT2127" s="36"/>
      <c r="AU2127" s="36"/>
      <c r="AV2127" s="36"/>
      <c r="AW2127" s="36"/>
    </row>
    <row r="2128" spans="42:49">
      <c r="AP2128" s="36"/>
      <c r="AQ2128" s="36"/>
      <c r="AR2128" s="36"/>
      <c r="AS2128" s="36"/>
      <c r="AT2128" s="36"/>
      <c r="AU2128" s="36"/>
      <c r="AV2128" s="36"/>
      <c r="AW2128" s="36"/>
    </row>
    <row r="2129" spans="42:49">
      <c r="AP2129" s="36"/>
      <c r="AQ2129" s="36"/>
      <c r="AR2129" s="36"/>
      <c r="AS2129" s="36"/>
      <c r="AT2129" s="36"/>
      <c r="AU2129" s="36"/>
      <c r="AV2129" s="36"/>
      <c r="AW2129" s="36"/>
    </row>
    <row r="2130" spans="42:49">
      <c r="AP2130" s="36"/>
      <c r="AQ2130" s="36"/>
      <c r="AR2130" s="36"/>
      <c r="AS2130" s="36"/>
      <c r="AT2130" s="36"/>
      <c r="AU2130" s="36"/>
      <c r="AV2130" s="36"/>
      <c r="AW2130" s="36"/>
    </row>
    <row r="2131" spans="42:49">
      <c r="AP2131" s="36"/>
      <c r="AQ2131" s="36"/>
      <c r="AR2131" s="36"/>
      <c r="AS2131" s="36"/>
      <c r="AT2131" s="36"/>
      <c r="AU2131" s="36"/>
      <c r="AV2131" s="36"/>
      <c r="AW2131" s="36"/>
    </row>
    <row r="2132" spans="42:49">
      <c r="AP2132" s="36"/>
      <c r="AQ2132" s="36"/>
      <c r="AR2132" s="36"/>
      <c r="AS2132" s="36"/>
      <c r="AT2132" s="36"/>
      <c r="AU2132" s="36"/>
      <c r="AV2132" s="36"/>
      <c r="AW2132" s="36"/>
    </row>
    <row r="2133" spans="42:49">
      <c r="AP2133" s="36"/>
      <c r="AQ2133" s="36"/>
      <c r="AR2133" s="36"/>
      <c r="AS2133" s="36"/>
      <c r="AT2133" s="36"/>
      <c r="AU2133" s="36"/>
      <c r="AV2133" s="36"/>
      <c r="AW2133" s="36"/>
    </row>
    <row r="2134" spans="42:49">
      <c r="AP2134" s="36"/>
      <c r="AQ2134" s="36"/>
      <c r="AR2134" s="36"/>
      <c r="AS2134" s="36"/>
      <c r="AT2134" s="36"/>
      <c r="AU2134" s="36"/>
      <c r="AV2134" s="36"/>
      <c r="AW2134" s="36"/>
    </row>
    <row r="2135" spans="42:49">
      <c r="AP2135" s="36"/>
      <c r="AQ2135" s="36"/>
      <c r="AR2135" s="36"/>
      <c r="AS2135" s="36"/>
      <c r="AT2135" s="36"/>
      <c r="AU2135" s="36"/>
      <c r="AV2135" s="36"/>
      <c r="AW2135" s="36"/>
    </row>
    <row r="2136" spans="42:49">
      <c r="AP2136" s="36"/>
      <c r="AQ2136" s="36"/>
      <c r="AR2136" s="36"/>
      <c r="AS2136" s="36"/>
      <c r="AT2136" s="36"/>
      <c r="AU2136" s="36"/>
      <c r="AV2136" s="36"/>
      <c r="AW2136" s="36"/>
    </row>
    <row r="2137" spans="42:49">
      <c r="AP2137" s="36"/>
      <c r="AQ2137" s="36"/>
      <c r="AR2137" s="36"/>
      <c r="AS2137" s="36"/>
      <c r="AT2137" s="36"/>
      <c r="AU2137" s="36"/>
      <c r="AV2137" s="36"/>
      <c r="AW2137" s="36"/>
    </row>
    <row r="2138" spans="42:49">
      <c r="AP2138" s="36"/>
      <c r="AQ2138" s="36"/>
      <c r="AR2138" s="36"/>
      <c r="AS2138" s="36"/>
      <c r="AT2138" s="36"/>
      <c r="AU2138" s="36"/>
      <c r="AV2138" s="36"/>
      <c r="AW2138" s="36"/>
    </row>
    <row r="2139" spans="42:49">
      <c r="AP2139" s="36"/>
      <c r="AQ2139" s="36"/>
      <c r="AR2139" s="36"/>
      <c r="AS2139" s="36"/>
      <c r="AT2139" s="36"/>
      <c r="AU2139" s="36"/>
      <c r="AV2139" s="36"/>
      <c r="AW2139" s="36"/>
    </row>
    <row r="2140" spans="42:49">
      <c r="AP2140" s="36"/>
      <c r="AQ2140" s="36"/>
      <c r="AR2140" s="36"/>
      <c r="AS2140" s="36"/>
      <c r="AT2140" s="36"/>
      <c r="AU2140" s="36"/>
      <c r="AV2140" s="36"/>
      <c r="AW2140" s="36"/>
    </row>
    <row r="2141" spans="42:49">
      <c r="AP2141" s="36"/>
      <c r="AQ2141" s="36"/>
      <c r="AR2141" s="36"/>
      <c r="AS2141" s="36"/>
      <c r="AT2141" s="36"/>
      <c r="AU2141" s="36"/>
      <c r="AV2141" s="36"/>
      <c r="AW2141" s="36"/>
    </row>
    <row r="2142" spans="42:49">
      <c r="AP2142" s="36"/>
      <c r="AQ2142" s="36"/>
      <c r="AR2142" s="36"/>
      <c r="AS2142" s="36"/>
      <c r="AT2142" s="36"/>
      <c r="AU2142" s="36"/>
      <c r="AV2142" s="36"/>
      <c r="AW2142" s="36"/>
    </row>
    <row r="2143" spans="42:49">
      <c r="AP2143" s="36"/>
      <c r="AQ2143" s="36"/>
      <c r="AR2143" s="36"/>
      <c r="AS2143" s="36"/>
      <c r="AT2143" s="36"/>
      <c r="AU2143" s="36"/>
      <c r="AV2143" s="36"/>
      <c r="AW2143" s="36"/>
    </row>
    <row r="2144" spans="42:49">
      <c r="AP2144" s="36"/>
      <c r="AQ2144" s="36"/>
      <c r="AR2144" s="36"/>
      <c r="AS2144" s="36"/>
      <c r="AT2144" s="36"/>
      <c r="AU2144" s="36"/>
      <c r="AV2144" s="36"/>
      <c r="AW2144" s="36"/>
    </row>
    <row r="2145" spans="42:49">
      <c r="AP2145" s="36"/>
      <c r="AQ2145" s="36"/>
      <c r="AR2145" s="36"/>
      <c r="AS2145" s="36"/>
      <c r="AT2145" s="36"/>
      <c r="AU2145" s="36"/>
      <c r="AV2145" s="36"/>
      <c r="AW2145" s="36"/>
    </row>
    <row r="2146" spans="42:49">
      <c r="AP2146" s="36"/>
      <c r="AQ2146" s="36"/>
      <c r="AR2146" s="36"/>
      <c r="AS2146" s="36"/>
      <c r="AT2146" s="36"/>
      <c r="AU2146" s="36"/>
      <c r="AV2146" s="36"/>
      <c r="AW2146" s="36"/>
    </row>
    <row r="2147" spans="42:49">
      <c r="AP2147" s="36"/>
      <c r="AQ2147" s="36"/>
      <c r="AR2147" s="36"/>
      <c r="AS2147" s="36"/>
      <c r="AT2147" s="36"/>
      <c r="AU2147" s="36"/>
      <c r="AV2147" s="36"/>
      <c r="AW2147" s="36"/>
    </row>
    <row r="2148" spans="42:49">
      <c r="AP2148" s="36"/>
      <c r="AQ2148" s="36"/>
      <c r="AR2148" s="36"/>
      <c r="AS2148" s="36"/>
      <c r="AT2148" s="36"/>
      <c r="AU2148" s="36"/>
      <c r="AV2148" s="36"/>
      <c r="AW2148" s="36"/>
    </row>
    <row r="2149" spans="42:49">
      <c r="AP2149" s="36"/>
      <c r="AQ2149" s="36"/>
      <c r="AR2149" s="36"/>
      <c r="AS2149" s="36"/>
      <c r="AT2149" s="36"/>
      <c r="AU2149" s="36"/>
      <c r="AV2149" s="36"/>
      <c r="AW2149" s="36"/>
    </row>
    <row r="2150" spans="42:49">
      <c r="AP2150" s="36"/>
      <c r="AQ2150" s="36"/>
      <c r="AR2150" s="36"/>
      <c r="AS2150" s="36"/>
      <c r="AT2150" s="36"/>
      <c r="AU2150" s="36"/>
      <c r="AV2150" s="36"/>
      <c r="AW2150" s="36"/>
    </row>
    <row r="2151" spans="42:49">
      <c r="AP2151" s="36"/>
      <c r="AQ2151" s="36"/>
      <c r="AR2151" s="36"/>
      <c r="AS2151" s="36"/>
      <c r="AT2151" s="36"/>
      <c r="AU2151" s="36"/>
      <c r="AV2151" s="36"/>
      <c r="AW2151" s="36"/>
    </row>
    <row r="2152" spans="42:49">
      <c r="AP2152" s="36"/>
      <c r="AQ2152" s="36"/>
      <c r="AR2152" s="36"/>
      <c r="AS2152" s="36"/>
      <c r="AT2152" s="36"/>
      <c r="AU2152" s="36"/>
      <c r="AV2152" s="36"/>
      <c r="AW2152" s="36"/>
    </row>
    <row r="2153" spans="42:49">
      <c r="AP2153" s="36"/>
      <c r="AQ2153" s="36"/>
      <c r="AR2153" s="36"/>
      <c r="AS2153" s="36"/>
      <c r="AT2153" s="36"/>
      <c r="AU2153" s="36"/>
      <c r="AV2153" s="36"/>
      <c r="AW2153" s="36"/>
    </row>
    <row r="2154" spans="42:49">
      <c r="AP2154" s="36"/>
      <c r="AQ2154" s="36"/>
      <c r="AR2154" s="36"/>
      <c r="AS2154" s="36"/>
      <c r="AT2154" s="36"/>
      <c r="AU2154" s="36"/>
      <c r="AV2154" s="36"/>
      <c r="AW2154" s="36"/>
    </row>
    <row r="2155" spans="42:49">
      <c r="AP2155" s="36"/>
      <c r="AQ2155" s="36"/>
      <c r="AR2155" s="36"/>
      <c r="AS2155" s="36"/>
      <c r="AT2155" s="36"/>
      <c r="AU2155" s="36"/>
      <c r="AV2155" s="36"/>
      <c r="AW2155" s="36"/>
    </row>
    <row r="2156" spans="42:49">
      <c r="AP2156" s="36"/>
      <c r="AQ2156" s="36"/>
      <c r="AR2156" s="36"/>
      <c r="AS2156" s="36"/>
      <c r="AT2156" s="36"/>
      <c r="AU2156" s="36"/>
      <c r="AV2156" s="36"/>
      <c r="AW2156" s="36"/>
    </row>
    <row r="2157" spans="42:49">
      <c r="AP2157" s="36"/>
      <c r="AQ2157" s="36"/>
      <c r="AR2157" s="36"/>
      <c r="AS2157" s="36"/>
      <c r="AT2157" s="36"/>
      <c r="AU2157" s="36"/>
      <c r="AV2157" s="36"/>
      <c r="AW2157" s="36"/>
    </row>
    <row r="2158" spans="42:49">
      <c r="AP2158" s="36"/>
      <c r="AQ2158" s="36"/>
      <c r="AR2158" s="36"/>
      <c r="AS2158" s="36"/>
      <c r="AT2158" s="36"/>
      <c r="AU2158" s="36"/>
      <c r="AV2158" s="36"/>
      <c r="AW2158" s="36"/>
    </row>
    <row r="2159" spans="42:49">
      <c r="AP2159" s="36"/>
      <c r="AQ2159" s="36"/>
      <c r="AR2159" s="36"/>
      <c r="AS2159" s="36"/>
      <c r="AT2159" s="36"/>
      <c r="AU2159" s="36"/>
      <c r="AV2159" s="36"/>
      <c r="AW2159" s="36"/>
    </row>
    <row r="2160" spans="42:49">
      <c r="AP2160" s="36"/>
      <c r="AQ2160" s="36"/>
      <c r="AR2160" s="36"/>
      <c r="AS2160" s="36"/>
      <c r="AT2160" s="36"/>
      <c r="AU2160" s="36"/>
      <c r="AV2160" s="36"/>
      <c r="AW2160" s="36"/>
    </row>
    <row r="2161" spans="42:49">
      <c r="AP2161" s="36"/>
      <c r="AQ2161" s="36"/>
      <c r="AR2161" s="36"/>
      <c r="AS2161" s="36"/>
      <c r="AT2161" s="36"/>
      <c r="AU2161" s="36"/>
      <c r="AV2161" s="36"/>
      <c r="AW2161" s="36"/>
    </row>
    <row r="2162" spans="42:49">
      <c r="AP2162" s="36"/>
      <c r="AQ2162" s="36"/>
      <c r="AR2162" s="36"/>
      <c r="AS2162" s="36"/>
      <c r="AT2162" s="36"/>
      <c r="AU2162" s="36"/>
      <c r="AV2162" s="36"/>
      <c r="AW2162" s="36"/>
    </row>
    <row r="2163" spans="42:49">
      <c r="AP2163" s="36"/>
      <c r="AQ2163" s="36"/>
      <c r="AR2163" s="36"/>
      <c r="AS2163" s="36"/>
      <c r="AT2163" s="36"/>
      <c r="AU2163" s="36"/>
      <c r="AV2163" s="36"/>
      <c r="AW2163" s="36"/>
    </row>
    <row r="2164" spans="42:49">
      <c r="AP2164" s="36"/>
      <c r="AQ2164" s="36"/>
      <c r="AR2164" s="36"/>
      <c r="AS2164" s="36"/>
      <c r="AT2164" s="36"/>
      <c r="AU2164" s="36"/>
      <c r="AV2164" s="36"/>
      <c r="AW2164" s="36"/>
    </row>
    <row r="2165" spans="42:49">
      <c r="AP2165" s="36"/>
      <c r="AQ2165" s="36"/>
      <c r="AR2165" s="36"/>
      <c r="AS2165" s="36"/>
      <c r="AT2165" s="36"/>
      <c r="AU2165" s="36"/>
      <c r="AV2165" s="36"/>
      <c r="AW2165" s="36"/>
    </row>
    <row r="2166" spans="42:49">
      <c r="AP2166" s="36"/>
      <c r="AQ2166" s="36"/>
      <c r="AR2166" s="36"/>
      <c r="AS2166" s="36"/>
      <c r="AT2166" s="36"/>
      <c r="AU2166" s="36"/>
      <c r="AV2166" s="36"/>
      <c r="AW2166" s="36"/>
    </row>
    <row r="2167" spans="42:49">
      <c r="AP2167" s="36"/>
      <c r="AQ2167" s="36"/>
      <c r="AR2167" s="36"/>
      <c r="AS2167" s="36"/>
      <c r="AT2167" s="36"/>
      <c r="AU2167" s="36"/>
      <c r="AV2167" s="36"/>
      <c r="AW2167" s="36"/>
    </row>
    <row r="2168" spans="42:49">
      <c r="AP2168" s="36"/>
      <c r="AQ2168" s="36"/>
      <c r="AR2168" s="36"/>
      <c r="AS2168" s="36"/>
      <c r="AT2168" s="36"/>
      <c r="AU2168" s="36"/>
      <c r="AV2168" s="36"/>
      <c r="AW2168" s="36"/>
    </row>
    <row r="2169" spans="42:49">
      <c r="AP2169" s="36"/>
      <c r="AQ2169" s="36"/>
      <c r="AR2169" s="36"/>
      <c r="AS2169" s="36"/>
      <c r="AT2169" s="36"/>
      <c r="AU2169" s="36"/>
      <c r="AV2169" s="36"/>
      <c r="AW2169" s="36"/>
    </row>
    <row r="2170" spans="42:49">
      <c r="AP2170" s="36"/>
      <c r="AQ2170" s="36"/>
      <c r="AR2170" s="36"/>
      <c r="AS2170" s="36"/>
      <c r="AT2170" s="36"/>
      <c r="AU2170" s="36"/>
      <c r="AV2170" s="36"/>
      <c r="AW2170" s="36"/>
    </row>
    <row r="2171" spans="42:49">
      <c r="AP2171" s="36"/>
      <c r="AQ2171" s="36"/>
      <c r="AR2171" s="36"/>
      <c r="AS2171" s="36"/>
      <c r="AT2171" s="36"/>
      <c r="AU2171" s="36"/>
      <c r="AV2171" s="36"/>
      <c r="AW2171" s="36"/>
    </row>
    <row r="2172" spans="42:49">
      <c r="AP2172" s="36"/>
      <c r="AQ2172" s="36"/>
      <c r="AR2172" s="36"/>
      <c r="AS2172" s="36"/>
      <c r="AT2172" s="36"/>
      <c r="AU2172" s="36"/>
      <c r="AV2172" s="36"/>
      <c r="AW2172" s="36"/>
    </row>
    <row r="2173" spans="42:49">
      <c r="AP2173" s="36"/>
      <c r="AQ2173" s="36"/>
      <c r="AR2173" s="36"/>
      <c r="AS2173" s="36"/>
      <c r="AT2173" s="36"/>
      <c r="AU2173" s="36"/>
      <c r="AV2173" s="36"/>
      <c r="AW2173" s="36"/>
    </row>
    <row r="2174" spans="42:49">
      <c r="AP2174" s="36"/>
      <c r="AQ2174" s="36"/>
      <c r="AR2174" s="36"/>
      <c r="AS2174" s="36"/>
      <c r="AT2174" s="36"/>
      <c r="AU2174" s="36"/>
      <c r="AV2174" s="36"/>
      <c r="AW2174" s="36"/>
    </row>
    <row r="2175" spans="42:49">
      <c r="AP2175" s="36"/>
      <c r="AQ2175" s="36"/>
      <c r="AR2175" s="36"/>
      <c r="AS2175" s="36"/>
      <c r="AT2175" s="36"/>
      <c r="AU2175" s="36"/>
      <c r="AV2175" s="36"/>
      <c r="AW2175" s="36"/>
    </row>
    <row r="2176" spans="42:49">
      <c r="AP2176" s="36"/>
      <c r="AQ2176" s="36"/>
      <c r="AR2176" s="36"/>
      <c r="AS2176" s="36"/>
      <c r="AT2176" s="36"/>
      <c r="AU2176" s="36"/>
      <c r="AV2176" s="36"/>
      <c r="AW2176" s="36"/>
    </row>
    <row r="2177" spans="42:49">
      <c r="AP2177" s="36"/>
      <c r="AQ2177" s="36"/>
      <c r="AR2177" s="36"/>
      <c r="AS2177" s="36"/>
      <c r="AT2177" s="36"/>
      <c r="AU2177" s="36"/>
      <c r="AV2177" s="36"/>
      <c r="AW2177" s="36"/>
    </row>
    <row r="2178" spans="42:49">
      <c r="AP2178" s="36"/>
      <c r="AQ2178" s="36"/>
      <c r="AR2178" s="36"/>
      <c r="AS2178" s="36"/>
      <c r="AT2178" s="36"/>
      <c r="AU2178" s="36"/>
      <c r="AV2178" s="36"/>
      <c r="AW2178" s="36"/>
    </row>
    <row r="2179" spans="42:49">
      <c r="AP2179" s="36"/>
      <c r="AQ2179" s="36"/>
      <c r="AR2179" s="36"/>
      <c r="AS2179" s="36"/>
      <c r="AT2179" s="36"/>
      <c r="AU2179" s="36"/>
      <c r="AV2179" s="36"/>
      <c r="AW2179" s="36"/>
    </row>
    <row r="2180" spans="42:49">
      <c r="AP2180" s="36"/>
      <c r="AQ2180" s="36"/>
      <c r="AR2180" s="36"/>
      <c r="AS2180" s="36"/>
      <c r="AT2180" s="36"/>
      <c r="AU2180" s="36"/>
      <c r="AV2180" s="36"/>
      <c r="AW2180" s="36"/>
    </row>
    <row r="2181" spans="42:49">
      <c r="AP2181" s="36"/>
      <c r="AQ2181" s="36"/>
      <c r="AR2181" s="36"/>
      <c r="AS2181" s="36"/>
      <c r="AT2181" s="36"/>
      <c r="AU2181" s="36"/>
      <c r="AV2181" s="36"/>
      <c r="AW2181" s="36"/>
    </row>
    <row r="2182" spans="42:49">
      <c r="AP2182" s="36"/>
      <c r="AQ2182" s="36"/>
      <c r="AR2182" s="36"/>
      <c r="AS2182" s="36"/>
      <c r="AT2182" s="36"/>
      <c r="AU2182" s="36"/>
      <c r="AV2182" s="36"/>
      <c r="AW2182" s="36"/>
    </row>
    <row r="2183" spans="42:49">
      <c r="AP2183" s="36"/>
      <c r="AQ2183" s="36"/>
      <c r="AR2183" s="36"/>
      <c r="AS2183" s="36"/>
      <c r="AT2183" s="36"/>
      <c r="AU2183" s="36"/>
      <c r="AV2183" s="36"/>
      <c r="AW2183" s="36"/>
    </row>
    <row r="2184" spans="42:49">
      <c r="AP2184" s="36"/>
      <c r="AQ2184" s="36"/>
      <c r="AR2184" s="36"/>
      <c r="AS2184" s="36"/>
      <c r="AT2184" s="36"/>
      <c r="AU2184" s="36"/>
      <c r="AV2184" s="36"/>
      <c r="AW2184" s="36"/>
    </row>
    <row r="2185" spans="42:49">
      <c r="AP2185" s="36"/>
      <c r="AQ2185" s="36"/>
      <c r="AR2185" s="36"/>
      <c r="AS2185" s="36"/>
      <c r="AT2185" s="36"/>
      <c r="AU2185" s="36"/>
      <c r="AV2185" s="36"/>
      <c r="AW2185" s="36"/>
    </row>
    <row r="2186" spans="42:49">
      <c r="AP2186" s="36"/>
      <c r="AQ2186" s="36"/>
      <c r="AR2186" s="36"/>
      <c r="AS2186" s="36"/>
      <c r="AT2186" s="36"/>
      <c r="AU2186" s="36"/>
      <c r="AV2186" s="36"/>
      <c r="AW2186" s="36"/>
    </row>
    <row r="2187" spans="42:49">
      <c r="AP2187" s="36"/>
      <c r="AQ2187" s="36"/>
      <c r="AR2187" s="36"/>
      <c r="AS2187" s="36"/>
      <c r="AT2187" s="36"/>
      <c r="AU2187" s="36"/>
      <c r="AV2187" s="36"/>
      <c r="AW2187" s="36"/>
    </row>
    <row r="2188" spans="42:49">
      <c r="AP2188" s="36"/>
      <c r="AQ2188" s="36"/>
      <c r="AR2188" s="36"/>
      <c r="AS2188" s="36"/>
      <c r="AT2188" s="36"/>
      <c r="AU2188" s="36"/>
      <c r="AV2188" s="36"/>
      <c r="AW2188" s="36"/>
    </row>
    <row r="2189" spans="42:49">
      <c r="AP2189" s="36"/>
      <c r="AQ2189" s="36"/>
      <c r="AR2189" s="36"/>
      <c r="AS2189" s="36"/>
      <c r="AT2189" s="36"/>
      <c r="AU2189" s="36"/>
      <c r="AV2189" s="36"/>
      <c r="AW2189" s="36"/>
    </row>
    <row r="2190" spans="42:49">
      <c r="AP2190" s="36"/>
      <c r="AQ2190" s="36"/>
      <c r="AR2190" s="36"/>
      <c r="AS2190" s="36"/>
      <c r="AT2190" s="36"/>
      <c r="AU2190" s="36"/>
      <c r="AV2190" s="36"/>
      <c r="AW2190" s="36"/>
    </row>
    <row r="2191" spans="42:49">
      <c r="AP2191" s="36"/>
      <c r="AQ2191" s="36"/>
      <c r="AR2191" s="36"/>
      <c r="AS2191" s="36"/>
      <c r="AT2191" s="36"/>
      <c r="AU2191" s="36"/>
      <c r="AV2191" s="36"/>
      <c r="AW2191" s="36"/>
    </row>
    <row r="2192" spans="42:49">
      <c r="AP2192" s="36"/>
      <c r="AQ2192" s="36"/>
      <c r="AR2192" s="36"/>
      <c r="AS2192" s="36"/>
      <c r="AT2192" s="36"/>
      <c r="AU2192" s="36"/>
      <c r="AV2192" s="36"/>
      <c r="AW2192" s="36"/>
    </row>
    <row r="2193" spans="42:49">
      <c r="AP2193" s="36"/>
      <c r="AQ2193" s="36"/>
      <c r="AR2193" s="36"/>
      <c r="AS2193" s="36"/>
      <c r="AT2193" s="36"/>
      <c r="AU2193" s="36"/>
      <c r="AV2193" s="36"/>
      <c r="AW2193" s="36"/>
    </row>
    <row r="2194" spans="42:49">
      <c r="AP2194" s="36"/>
      <c r="AQ2194" s="36"/>
      <c r="AR2194" s="36"/>
      <c r="AS2194" s="36"/>
      <c r="AT2194" s="36"/>
      <c r="AU2194" s="36"/>
      <c r="AV2194" s="36"/>
      <c r="AW2194" s="36"/>
    </row>
    <row r="2195" spans="42:49">
      <c r="AP2195" s="36"/>
      <c r="AQ2195" s="36"/>
      <c r="AR2195" s="36"/>
      <c r="AS2195" s="36"/>
      <c r="AT2195" s="36"/>
      <c r="AU2195" s="36"/>
      <c r="AV2195" s="36"/>
      <c r="AW2195" s="36"/>
    </row>
    <row r="2196" spans="42:49">
      <c r="AP2196" s="36"/>
      <c r="AQ2196" s="36"/>
      <c r="AR2196" s="36"/>
      <c r="AS2196" s="36"/>
      <c r="AT2196" s="36"/>
      <c r="AU2196" s="36"/>
      <c r="AV2196" s="36"/>
      <c r="AW2196" s="36"/>
    </row>
    <row r="2197" spans="42:49">
      <c r="AP2197" s="36"/>
      <c r="AQ2197" s="36"/>
      <c r="AR2197" s="36"/>
      <c r="AS2197" s="36"/>
      <c r="AT2197" s="36"/>
      <c r="AU2197" s="36"/>
      <c r="AV2197" s="36"/>
      <c r="AW2197" s="36"/>
    </row>
    <row r="2198" spans="42:49">
      <c r="AP2198" s="36"/>
      <c r="AQ2198" s="36"/>
      <c r="AR2198" s="36"/>
      <c r="AS2198" s="36"/>
      <c r="AT2198" s="36"/>
      <c r="AU2198" s="36"/>
      <c r="AV2198" s="36"/>
      <c r="AW2198" s="36"/>
    </row>
    <row r="2199" spans="42:49">
      <c r="AP2199" s="36"/>
      <c r="AQ2199" s="36"/>
      <c r="AR2199" s="36"/>
      <c r="AS2199" s="36"/>
      <c r="AT2199" s="36"/>
      <c r="AU2199" s="36"/>
      <c r="AV2199" s="36"/>
      <c r="AW2199" s="36"/>
    </row>
    <row r="2200" spans="42:49">
      <c r="AP2200" s="36"/>
      <c r="AQ2200" s="36"/>
      <c r="AR2200" s="36"/>
      <c r="AS2200" s="36"/>
      <c r="AT2200" s="36"/>
      <c r="AU2200" s="36"/>
      <c r="AV2200" s="36"/>
      <c r="AW2200" s="36"/>
    </row>
    <row r="2201" spans="42:49">
      <c r="AP2201" s="36"/>
      <c r="AQ2201" s="36"/>
      <c r="AR2201" s="36"/>
      <c r="AS2201" s="36"/>
      <c r="AT2201" s="36"/>
      <c r="AU2201" s="36"/>
      <c r="AV2201" s="36"/>
      <c r="AW2201" s="36"/>
    </row>
    <row r="2202" spans="42:49">
      <c r="AP2202" s="36"/>
      <c r="AQ2202" s="36"/>
      <c r="AR2202" s="36"/>
      <c r="AS2202" s="36"/>
      <c r="AT2202" s="36"/>
      <c r="AU2202" s="36"/>
      <c r="AV2202" s="36"/>
      <c r="AW2202" s="36"/>
    </row>
    <row r="2203" spans="42:49">
      <c r="AP2203" s="36"/>
      <c r="AQ2203" s="36"/>
      <c r="AR2203" s="36"/>
      <c r="AS2203" s="36"/>
      <c r="AT2203" s="36"/>
      <c r="AU2203" s="36"/>
      <c r="AV2203" s="36"/>
      <c r="AW2203" s="36"/>
    </row>
    <row r="2204" spans="42:49">
      <c r="AP2204" s="36"/>
      <c r="AQ2204" s="36"/>
      <c r="AR2204" s="36"/>
      <c r="AS2204" s="36"/>
      <c r="AT2204" s="36"/>
      <c r="AU2204" s="36"/>
      <c r="AV2204" s="36"/>
      <c r="AW2204" s="36"/>
    </row>
    <row r="2205" spans="42:49">
      <c r="AP2205" s="36"/>
      <c r="AQ2205" s="36"/>
      <c r="AR2205" s="36"/>
      <c r="AS2205" s="36"/>
      <c r="AT2205" s="36"/>
      <c r="AU2205" s="36"/>
      <c r="AV2205" s="36"/>
      <c r="AW2205" s="36"/>
    </row>
    <row r="2206" spans="42:49">
      <c r="AP2206" s="36"/>
      <c r="AQ2206" s="36"/>
      <c r="AR2206" s="36"/>
      <c r="AS2206" s="36"/>
      <c r="AT2206" s="36"/>
      <c r="AU2206" s="36"/>
      <c r="AV2206" s="36"/>
      <c r="AW2206" s="36"/>
    </row>
    <row r="2207" spans="42:49">
      <c r="AP2207" s="36"/>
      <c r="AQ2207" s="36"/>
      <c r="AR2207" s="36"/>
      <c r="AS2207" s="36"/>
      <c r="AT2207" s="36"/>
      <c r="AU2207" s="36"/>
      <c r="AV2207" s="36"/>
      <c r="AW2207" s="36"/>
    </row>
    <row r="2208" spans="42:49">
      <c r="AP2208" s="36"/>
      <c r="AQ2208" s="36"/>
      <c r="AR2208" s="36"/>
      <c r="AS2208" s="36"/>
      <c r="AT2208" s="36"/>
      <c r="AU2208" s="36"/>
      <c r="AV2208" s="36"/>
      <c r="AW2208" s="36"/>
    </row>
    <row r="2209" spans="42:49">
      <c r="AP2209" s="36"/>
      <c r="AQ2209" s="36"/>
      <c r="AR2209" s="36"/>
      <c r="AS2209" s="36"/>
      <c r="AT2209" s="36"/>
      <c r="AU2209" s="36"/>
      <c r="AV2209" s="36"/>
      <c r="AW2209" s="36"/>
    </row>
    <row r="2210" spans="42:49">
      <c r="AP2210" s="36"/>
      <c r="AQ2210" s="36"/>
      <c r="AR2210" s="36"/>
      <c r="AS2210" s="36"/>
      <c r="AT2210" s="36"/>
      <c r="AU2210" s="36"/>
      <c r="AV2210" s="36"/>
      <c r="AW2210" s="36"/>
    </row>
    <row r="2211" spans="42:49">
      <c r="AP2211" s="36"/>
      <c r="AQ2211" s="36"/>
      <c r="AR2211" s="36"/>
      <c r="AS2211" s="36"/>
      <c r="AT2211" s="36"/>
      <c r="AU2211" s="36"/>
      <c r="AV2211" s="36"/>
      <c r="AW2211" s="36"/>
    </row>
    <row r="2212" spans="42:49">
      <c r="AP2212" s="36"/>
      <c r="AQ2212" s="36"/>
      <c r="AR2212" s="36"/>
      <c r="AS2212" s="36"/>
      <c r="AT2212" s="36"/>
      <c r="AU2212" s="36"/>
      <c r="AV2212" s="36"/>
      <c r="AW2212" s="36"/>
    </row>
    <row r="2213" spans="42:49">
      <c r="AP2213" s="36"/>
      <c r="AQ2213" s="36"/>
      <c r="AR2213" s="36"/>
      <c r="AS2213" s="36"/>
      <c r="AT2213" s="36"/>
      <c r="AU2213" s="36"/>
      <c r="AV2213" s="36"/>
      <c r="AW2213" s="36"/>
    </row>
    <row r="2214" spans="42:49">
      <c r="AP2214" s="36"/>
      <c r="AQ2214" s="36"/>
      <c r="AR2214" s="36"/>
      <c r="AS2214" s="36"/>
      <c r="AT2214" s="36"/>
      <c r="AU2214" s="36"/>
      <c r="AV2214" s="36"/>
      <c r="AW2214" s="36"/>
    </row>
    <row r="2215" spans="42:49">
      <c r="AP2215" s="36"/>
      <c r="AQ2215" s="36"/>
      <c r="AR2215" s="36"/>
      <c r="AS2215" s="36"/>
      <c r="AT2215" s="36"/>
      <c r="AU2215" s="36"/>
      <c r="AV2215" s="36"/>
      <c r="AW2215" s="36"/>
    </row>
    <row r="2216" spans="42:49">
      <c r="AP2216" s="36"/>
      <c r="AQ2216" s="36"/>
      <c r="AR2216" s="36"/>
      <c r="AS2216" s="36"/>
      <c r="AT2216" s="36"/>
      <c r="AU2216" s="36"/>
      <c r="AV2216" s="36"/>
      <c r="AW2216" s="36"/>
    </row>
    <row r="2217" spans="42:49">
      <c r="AP2217" s="36"/>
      <c r="AQ2217" s="36"/>
      <c r="AR2217" s="36"/>
      <c r="AS2217" s="36"/>
      <c r="AT2217" s="36"/>
      <c r="AU2217" s="36"/>
      <c r="AV2217" s="36"/>
      <c r="AW2217" s="36"/>
    </row>
    <row r="2218" spans="42:49">
      <c r="AP2218" s="36"/>
      <c r="AQ2218" s="36"/>
      <c r="AR2218" s="36"/>
      <c r="AS2218" s="36"/>
      <c r="AT2218" s="36"/>
      <c r="AU2218" s="36"/>
      <c r="AV2218" s="36"/>
      <c r="AW2218" s="36"/>
    </row>
    <row r="2219" spans="42:49">
      <c r="AP2219" s="36"/>
      <c r="AQ2219" s="36"/>
      <c r="AR2219" s="36"/>
      <c r="AS2219" s="36"/>
      <c r="AT2219" s="36"/>
      <c r="AU2219" s="36"/>
      <c r="AV2219" s="36"/>
      <c r="AW2219" s="36"/>
    </row>
    <row r="2220" spans="42:49">
      <c r="AP2220" s="36"/>
      <c r="AQ2220" s="36"/>
      <c r="AR2220" s="36"/>
      <c r="AS2220" s="36"/>
      <c r="AT2220" s="36"/>
      <c r="AU2220" s="36"/>
      <c r="AV2220" s="36"/>
      <c r="AW2220" s="36"/>
    </row>
    <row r="2221" spans="42:49">
      <c r="AP2221" s="36"/>
      <c r="AQ2221" s="36"/>
      <c r="AR2221" s="36"/>
      <c r="AS2221" s="36"/>
      <c r="AT2221" s="36"/>
      <c r="AU2221" s="36"/>
      <c r="AV2221" s="36"/>
      <c r="AW2221" s="36"/>
    </row>
    <row r="2222" spans="42:49">
      <c r="AP2222" s="36"/>
      <c r="AQ2222" s="36"/>
      <c r="AR2222" s="36"/>
      <c r="AS2222" s="36"/>
      <c r="AT2222" s="36"/>
      <c r="AU2222" s="36"/>
      <c r="AV2222" s="36"/>
      <c r="AW2222" s="36"/>
    </row>
    <row r="2223" spans="42:49">
      <c r="AP2223" s="36"/>
      <c r="AQ2223" s="36"/>
      <c r="AR2223" s="36"/>
      <c r="AS2223" s="36"/>
      <c r="AT2223" s="36"/>
      <c r="AU2223" s="36"/>
      <c r="AV2223" s="36"/>
      <c r="AW2223" s="36"/>
    </row>
    <row r="2224" spans="42:49">
      <c r="AP2224" s="36"/>
      <c r="AQ2224" s="36"/>
      <c r="AR2224" s="36"/>
      <c r="AS2224" s="36"/>
      <c r="AT2224" s="36"/>
      <c r="AU2224" s="36"/>
      <c r="AV2224" s="36"/>
      <c r="AW2224" s="36"/>
    </row>
    <row r="2225" spans="42:49">
      <c r="AP2225" s="36"/>
      <c r="AQ2225" s="36"/>
      <c r="AR2225" s="36"/>
      <c r="AS2225" s="36"/>
      <c r="AT2225" s="36"/>
      <c r="AU2225" s="36"/>
      <c r="AV2225" s="36"/>
      <c r="AW2225" s="36"/>
    </row>
    <row r="2226" spans="42:49">
      <c r="AP2226" s="36"/>
      <c r="AQ2226" s="36"/>
      <c r="AR2226" s="36"/>
      <c r="AS2226" s="36"/>
      <c r="AT2226" s="36"/>
      <c r="AU2226" s="36"/>
      <c r="AV2226" s="36"/>
      <c r="AW2226" s="36"/>
    </row>
    <row r="2227" spans="42:49">
      <c r="AP2227" s="36"/>
      <c r="AQ2227" s="36"/>
      <c r="AR2227" s="36"/>
      <c r="AS2227" s="36"/>
      <c r="AT2227" s="36"/>
      <c r="AU2227" s="36"/>
      <c r="AV2227" s="36"/>
      <c r="AW2227" s="36"/>
    </row>
    <row r="2228" spans="42:49">
      <c r="AP2228" s="36"/>
      <c r="AQ2228" s="36"/>
      <c r="AR2228" s="36"/>
      <c r="AS2228" s="36"/>
      <c r="AT2228" s="36"/>
      <c r="AU2228" s="36"/>
      <c r="AV2228" s="36"/>
      <c r="AW2228" s="36"/>
    </row>
    <row r="2229" spans="42:49">
      <c r="AP2229" s="36"/>
      <c r="AQ2229" s="36"/>
      <c r="AR2229" s="36"/>
      <c r="AS2229" s="36"/>
      <c r="AT2229" s="36"/>
      <c r="AU2229" s="36"/>
      <c r="AV2229" s="36"/>
      <c r="AW2229" s="36"/>
    </row>
    <row r="2230" spans="42:49">
      <c r="AP2230" s="36"/>
      <c r="AQ2230" s="36"/>
      <c r="AR2230" s="36"/>
      <c r="AS2230" s="36"/>
      <c r="AT2230" s="36"/>
      <c r="AU2230" s="36"/>
      <c r="AV2230" s="36"/>
      <c r="AW2230" s="36"/>
    </row>
    <row r="2231" spans="42:49">
      <c r="AP2231" s="36"/>
      <c r="AQ2231" s="36"/>
      <c r="AR2231" s="36"/>
      <c r="AS2231" s="36"/>
      <c r="AT2231" s="36"/>
      <c r="AU2231" s="36"/>
      <c r="AV2231" s="36"/>
      <c r="AW2231" s="36"/>
    </row>
    <row r="2232" spans="42:49">
      <c r="AP2232" s="36"/>
      <c r="AQ2232" s="36"/>
      <c r="AR2232" s="36"/>
      <c r="AS2232" s="36"/>
      <c r="AT2232" s="36"/>
      <c r="AU2232" s="36"/>
      <c r="AV2232" s="36"/>
      <c r="AW2232" s="36"/>
    </row>
    <row r="2233" spans="42:49">
      <c r="AP2233" s="36"/>
      <c r="AQ2233" s="36"/>
      <c r="AR2233" s="36"/>
      <c r="AS2233" s="36"/>
      <c r="AT2233" s="36"/>
      <c r="AU2233" s="36"/>
      <c r="AV2233" s="36"/>
      <c r="AW2233" s="36"/>
    </row>
    <row r="2234" spans="42:49">
      <c r="AP2234" s="36"/>
      <c r="AQ2234" s="36"/>
      <c r="AR2234" s="36"/>
      <c r="AS2234" s="36"/>
      <c r="AT2234" s="36"/>
      <c r="AU2234" s="36"/>
      <c r="AV2234" s="36"/>
      <c r="AW2234" s="36"/>
    </row>
    <row r="2235" spans="42:49">
      <c r="AP2235" s="36"/>
      <c r="AQ2235" s="36"/>
      <c r="AR2235" s="36"/>
      <c r="AS2235" s="36"/>
      <c r="AT2235" s="36"/>
      <c r="AU2235" s="36"/>
      <c r="AV2235" s="36"/>
      <c r="AW2235" s="36"/>
    </row>
    <row r="2236" spans="42:49">
      <c r="AP2236" s="36"/>
      <c r="AQ2236" s="36"/>
      <c r="AR2236" s="36"/>
      <c r="AS2236" s="36"/>
      <c r="AT2236" s="36"/>
      <c r="AU2236" s="36"/>
      <c r="AV2236" s="36"/>
      <c r="AW2236" s="36"/>
    </row>
    <row r="2237" spans="42:49">
      <c r="AP2237" s="36"/>
      <c r="AQ2237" s="36"/>
      <c r="AR2237" s="36"/>
      <c r="AS2237" s="36"/>
      <c r="AT2237" s="36"/>
      <c r="AU2237" s="36"/>
      <c r="AV2237" s="36"/>
      <c r="AW2237" s="36"/>
    </row>
    <row r="2238" spans="42:49">
      <c r="AP2238" s="36"/>
      <c r="AQ2238" s="36"/>
      <c r="AR2238" s="36"/>
      <c r="AS2238" s="36"/>
      <c r="AT2238" s="36"/>
      <c r="AU2238" s="36"/>
      <c r="AV2238" s="36"/>
      <c r="AW2238" s="36"/>
    </row>
    <row r="2239" spans="42:49">
      <c r="AP2239" s="36"/>
      <c r="AQ2239" s="36"/>
      <c r="AR2239" s="36"/>
      <c r="AS2239" s="36"/>
      <c r="AT2239" s="36"/>
      <c r="AU2239" s="36"/>
      <c r="AV2239" s="36"/>
      <c r="AW2239" s="36"/>
    </row>
    <row r="2240" spans="42:49">
      <c r="AP2240" s="36"/>
      <c r="AQ2240" s="36"/>
      <c r="AR2240" s="36"/>
      <c r="AS2240" s="36"/>
      <c r="AT2240" s="36"/>
      <c r="AU2240" s="36"/>
      <c r="AV2240" s="36"/>
      <c r="AW2240" s="36"/>
    </row>
    <row r="2241" spans="42:49">
      <c r="AP2241" s="36"/>
      <c r="AQ2241" s="36"/>
      <c r="AR2241" s="36"/>
      <c r="AS2241" s="36"/>
      <c r="AT2241" s="36"/>
      <c r="AU2241" s="36"/>
      <c r="AV2241" s="36"/>
      <c r="AW2241" s="36"/>
    </row>
    <row r="2242" spans="42:49">
      <c r="AP2242" s="36"/>
      <c r="AQ2242" s="36"/>
      <c r="AR2242" s="36"/>
      <c r="AS2242" s="36"/>
      <c r="AT2242" s="36"/>
      <c r="AU2242" s="36"/>
      <c r="AV2242" s="36"/>
      <c r="AW2242" s="36"/>
    </row>
    <row r="2243" spans="42:49">
      <c r="AP2243" s="36"/>
      <c r="AQ2243" s="36"/>
      <c r="AR2243" s="36"/>
      <c r="AS2243" s="36"/>
      <c r="AT2243" s="36"/>
      <c r="AU2243" s="36"/>
      <c r="AV2243" s="36"/>
      <c r="AW2243" s="36"/>
    </row>
    <row r="2244" spans="42:49">
      <c r="AP2244" s="36"/>
      <c r="AQ2244" s="36"/>
      <c r="AR2244" s="36"/>
      <c r="AS2244" s="36"/>
      <c r="AT2244" s="36"/>
      <c r="AU2244" s="36"/>
      <c r="AV2244" s="36"/>
      <c r="AW2244" s="36"/>
    </row>
    <row r="2245" spans="42:49">
      <c r="AP2245" s="36"/>
      <c r="AQ2245" s="36"/>
      <c r="AR2245" s="36"/>
      <c r="AS2245" s="36"/>
      <c r="AT2245" s="36"/>
      <c r="AU2245" s="36"/>
      <c r="AV2245" s="36"/>
      <c r="AW2245" s="36"/>
    </row>
    <row r="2246" spans="42:49">
      <c r="AP2246" s="36"/>
      <c r="AQ2246" s="36"/>
      <c r="AR2246" s="36"/>
      <c r="AS2246" s="36"/>
      <c r="AT2246" s="36"/>
      <c r="AU2246" s="36"/>
      <c r="AV2246" s="36"/>
      <c r="AW2246" s="36"/>
    </row>
    <row r="2247" spans="42:49">
      <c r="AP2247" s="36"/>
      <c r="AQ2247" s="36"/>
      <c r="AR2247" s="36"/>
      <c r="AS2247" s="36"/>
      <c r="AT2247" s="36"/>
      <c r="AU2247" s="36"/>
      <c r="AV2247" s="36"/>
      <c r="AW2247" s="36"/>
    </row>
    <row r="2248" spans="42:49">
      <c r="AP2248" s="36"/>
      <c r="AQ2248" s="36"/>
      <c r="AR2248" s="36"/>
      <c r="AS2248" s="36"/>
      <c r="AT2248" s="36"/>
      <c r="AU2248" s="36"/>
      <c r="AV2248" s="36"/>
      <c r="AW2248" s="36"/>
    </row>
    <row r="2249" spans="42:49">
      <c r="AP2249" s="36"/>
      <c r="AQ2249" s="36"/>
      <c r="AR2249" s="36"/>
      <c r="AS2249" s="36"/>
      <c r="AT2249" s="36"/>
      <c r="AU2249" s="36"/>
      <c r="AV2249" s="36"/>
      <c r="AW2249" s="36"/>
    </row>
    <row r="2250" spans="42:49">
      <c r="AP2250" s="36"/>
      <c r="AQ2250" s="36"/>
      <c r="AR2250" s="36"/>
      <c r="AS2250" s="36"/>
      <c r="AT2250" s="36"/>
      <c r="AU2250" s="36"/>
      <c r="AV2250" s="36"/>
      <c r="AW2250" s="36"/>
    </row>
    <row r="2251" spans="42:49">
      <c r="AP2251" s="36"/>
      <c r="AQ2251" s="36"/>
      <c r="AR2251" s="36"/>
      <c r="AS2251" s="36"/>
      <c r="AT2251" s="36"/>
      <c r="AU2251" s="36"/>
      <c r="AV2251" s="36"/>
      <c r="AW2251" s="36"/>
    </row>
    <row r="2252" spans="42:49">
      <c r="AP2252" s="36"/>
      <c r="AQ2252" s="36"/>
      <c r="AR2252" s="36"/>
      <c r="AS2252" s="36"/>
      <c r="AT2252" s="36"/>
      <c r="AU2252" s="36"/>
      <c r="AV2252" s="36"/>
      <c r="AW2252" s="36"/>
    </row>
    <row r="2253" spans="42:49">
      <c r="AP2253" s="36"/>
      <c r="AQ2253" s="36"/>
      <c r="AR2253" s="36"/>
      <c r="AS2253" s="36"/>
      <c r="AT2253" s="36"/>
      <c r="AU2253" s="36"/>
      <c r="AV2253" s="36"/>
      <c r="AW2253" s="36"/>
    </row>
    <row r="2254" spans="42:49">
      <c r="AP2254" s="36"/>
      <c r="AQ2254" s="36"/>
      <c r="AR2254" s="36"/>
      <c r="AS2254" s="36"/>
      <c r="AT2254" s="36"/>
      <c r="AU2254" s="36"/>
      <c r="AV2254" s="36"/>
      <c r="AW2254" s="36"/>
    </row>
    <row r="2255" spans="42:49">
      <c r="AP2255" s="36"/>
      <c r="AQ2255" s="36"/>
      <c r="AR2255" s="36"/>
      <c r="AS2255" s="36"/>
      <c r="AT2255" s="36"/>
      <c r="AU2255" s="36"/>
      <c r="AV2255" s="36"/>
      <c r="AW2255" s="36"/>
    </row>
    <row r="2256" spans="42:49">
      <c r="AP2256" s="36"/>
      <c r="AQ2256" s="36"/>
      <c r="AR2256" s="36"/>
      <c r="AS2256" s="36"/>
      <c r="AT2256" s="36"/>
      <c r="AU2256" s="36"/>
      <c r="AV2256" s="36"/>
      <c r="AW2256" s="36"/>
    </row>
    <row r="2257" spans="42:49">
      <c r="AP2257" s="36"/>
      <c r="AQ2257" s="36"/>
      <c r="AR2257" s="36"/>
      <c r="AS2257" s="36"/>
      <c r="AT2257" s="36"/>
      <c r="AU2257" s="36"/>
      <c r="AV2257" s="36"/>
      <c r="AW2257" s="36"/>
    </row>
    <row r="2258" spans="42:49">
      <c r="AP2258" s="36"/>
      <c r="AQ2258" s="36"/>
      <c r="AR2258" s="36"/>
      <c r="AS2258" s="36"/>
      <c r="AT2258" s="36"/>
      <c r="AU2258" s="36"/>
      <c r="AV2258" s="36"/>
      <c r="AW2258" s="36"/>
    </row>
    <row r="2259" spans="42:49">
      <c r="AP2259" s="36"/>
      <c r="AQ2259" s="36"/>
      <c r="AR2259" s="36"/>
      <c r="AS2259" s="36"/>
      <c r="AT2259" s="36"/>
      <c r="AU2259" s="36"/>
      <c r="AV2259" s="36"/>
      <c r="AW2259" s="36"/>
    </row>
    <row r="2260" spans="42:49">
      <c r="AP2260" s="36"/>
      <c r="AQ2260" s="36"/>
      <c r="AR2260" s="36"/>
      <c r="AS2260" s="36"/>
      <c r="AT2260" s="36"/>
      <c r="AU2260" s="36"/>
      <c r="AV2260" s="36"/>
      <c r="AW2260" s="36"/>
    </row>
    <row r="2261" spans="42:49">
      <c r="AP2261" s="36"/>
      <c r="AQ2261" s="36"/>
      <c r="AR2261" s="36"/>
      <c r="AS2261" s="36"/>
      <c r="AT2261" s="36"/>
      <c r="AU2261" s="36"/>
      <c r="AV2261" s="36"/>
      <c r="AW2261" s="36"/>
    </row>
    <row r="2262" spans="42:49">
      <c r="AP2262" s="36"/>
      <c r="AQ2262" s="36"/>
      <c r="AR2262" s="36"/>
      <c r="AS2262" s="36"/>
      <c r="AT2262" s="36"/>
      <c r="AU2262" s="36"/>
      <c r="AV2262" s="36"/>
      <c r="AW2262" s="36"/>
    </row>
    <row r="2263" spans="42:49">
      <c r="AP2263" s="36"/>
      <c r="AQ2263" s="36"/>
      <c r="AR2263" s="36"/>
      <c r="AS2263" s="36"/>
      <c r="AT2263" s="36"/>
      <c r="AU2263" s="36"/>
      <c r="AV2263" s="36"/>
      <c r="AW2263" s="36"/>
    </row>
    <row r="2264" spans="42:49">
      <c r="AP2264" s="36"/>
      <c r="AQ2264" s="36"/>
      <c r="AR2264" s="36"/>
      <c r="AS2264" s="36"/>
      <c r="AT2264" s="36"/>
      <c r="AU2264" s="36"/>
      <c r="AV2264" s="36"/>
      <c r="AW2264" s="36"/>
    </row>
    <row r="2265" spans="42:49">
      <c r="AP2265" s="36"/>
      <c r="AQ2265" s="36"/>
      <c r="AR2265" s="36"/>
      <c r="AS2265" s="36"/>
      <c r="AT2265" s="36"/>
      <c r="AU2265" s="36"/>
      <c r="AV2265" s="36"/>
      <c r="AW2265" s="36"/>
    </row>
    <row r="2266" spans="42:49">
      <c r="AP2266" s="36"/>
      <c r="AQ2266" s="36"/>
      <c r="AR2266" s="36"/>
      <c r="AS2266" s="36"/>
      <c r="AT2266" s="36"/>
      <c r="AU2266" s="36"/>
      <c r="AV2266" s="36"/>
      <c r="AW2266" s="36"/>
    </row>
    <row r="2267" spans="42:49">
      <c r="AP2267" s="36"/>
      <c r="AQ2267" s="36"/>
      <c r="AR2267" s="36"/>
      <c r="AS2267" s="36"/>
      <c r="AT2267" s="36"/>
      <c r="AU2267" s="36"/>
      <c r="AV2267" s="36"/>
      <c r="AW2267" s="36"/>
    </row>
    <row r="2268" spans="42:49">
      <c r="AP2268" s="36"/>
      <c r="AQ2268" s="36"/>
      <c r="AR2268" s="36"/>
      <c r="AS2268" s="36"/>
      <c r="AT2268" s="36"/>
      <c r="AU2268" s="36"/>
      <c r="AV2268" s="36"/>
      <c r="AW2268" s="36"/>
    </row>
    <row r="2269" spans="42:49">
      <c r="AP2269" s="36"/>
      <c r="AQ2269" s="36"/>
      <c r="AR2269" s="36"/>
      <c r="AS2269" s="36"/>
      <c r="AT2269" s="36"/>
      <c r="AU2269" s="36"/>
      <c r="AV2269" s="36"/>
      <c r="AW2269" s="36"/>
    </row>
    <row r="2270" spans="42:49">
      <c r="AP2270" s="36"/>
      <c r="AQ2270" s="36"/>
      <c r="AR2270" s="36"/>
      <c r="AS2270" s="36"/>
      <c r="AT2270" s="36"/>
      <c r="AU2270" s="36"/>
      <c r="AV2270" s="36"/>
      <c r="AW2270" s="36"/>
    </row>
    <row r="2271" spans="42:49">
      <c r="AP2271" s="36"/>
      <c r="AQ2271" s="36"/>
      <c r="AR2271" s="36"/>
      <c r="AS2271" s="36"/>
      <c r="AT2271" s="36"/>
      <c r="AU2271" s="36"/>
      <c r="AV2271" s="36"/>
      <c r="AW2271" s="36"/>
    </row>
    <row r="2272" spans="42:49">
      <c r="AP2272" s="36"/>
      <c r="AQ2272" s="36"/>
      <c r="AR2272" s="36"/>
      <c r="AS2272" s="36"/>
      <c r="AT2272" s="36"/>
      <c r="AU2272" s="36"/>
      <c r="AV2272" s="36"/>
      <c r="AW2272" s="36"/>
    </row>
    <row r="2273" spans="42:49">
      <c r="AP2273" s="36"/>
      <c r="AQ2273" s="36"/>
      <c r="AR2273" s="36"/>
      <c r="AS2273" s="36"/>
      <c r="AT2273" s="36"/>
      <c r="AU2273" s="36"/>
      <c r="AV2273" s="36"/>
      <c r="AW2273" s="36"/>
    </row>
    <row r="2274" spans="42:49">
      <c r="AP2274" s="36"/>
      <c r="AQ2274" s="36"/>
      <c r="AR2274" s="36"/>
      <c r="AS2274" s="36"/>
      <c r="AT2274" s="36"/>
      <c r="AU2274" s="36"/>
      <c r="AV2274" s="36"/>
      <c r="AW2274" s="36"/>
    </row>
    <row r="2275" spans="42:49">
      <c r="AP2275" s="36"/>
      <c r="AQ2275" s="36"/>
      <c r="AR2275" s="36"/>
      <c r="AS2275" s="36"/>
      <c r="AT2275" s="36"/>
      <c r="AU2275" s="36"/>
      <c r="AV2275" s="36"/>
      <c r="AW2275" s="36"/>
    </row>
    <row r="2276" spans="42:49">
      <c r="AP2276" s="36"/>
      <c r="AQ2276" s="36"/>
      <c r="AR2276" s="36"/>
      <c r="AS2276" s="36"/>
      <c r="AT2276" s="36"/>
      <c r="AU2276" s="36"/>
      <c r="AV2276" s="36"/>
      <c r="AW2276" s="36"/>
    </row>
    <row r="2277" spans="42:49">
      <c r="AP2277" s="36"/>
      <c r="AQ2277" s="36"/>
      <c r="AR2277" s="36"/>
      <c r="AS2277" s="36"/>
      <c r="AT2277" s="36"/>
      <c r="AU2277" s="36"/>
      <c r="AV2277" s="36"/>
      <c r="AW2277" s="36"/>
    </row>
    <row r="2278" spans="42:49">
      <c r="AP2278" s="36"/>
      <c r="AQ2278" s="36"/>
      <c r="AR2278" s="36"/>
      <c r="AS2278" s="36"/>
      <c r="AT2278" s="36"/>
      <c r="AU2278" s="36"/>
      <c r="AV2278" s="36"/>
      <c r="AW2278" s="36"/>
    </row>
    <row r="2279" spans="42:49">
      <c r="AP2279" s="36"/>
      <c r="AQ2279" s="36"/>
      <c r="AR2279" s="36"/>
      <c r="AS2279" s="36"/>
      <c r="AT2279" s="36"/>
      <c r="AU2279" s="36"/>
      <c r="AV2279" s="36"/>
      <c r="AW2279" s="36"/>
    </row>
    <row r="2280" spans="42:49">
      <c r="AP2280" s="36"/>
      <c r="AQ2280" s="36"/>
      <c r="AR2280" s="36"/>
      <c r="AS2280" s="36"/>
      <c r="AT2280" s="36"/>
      <c r="AU2280" s="36"/>
      <c r="AV2280" s="36"/>
      <c r="AW2280" s="36"/>
    </row>
    <row r="2281" spans="42:49">
      <c r="AP2281" s="36"/>
      <c r="AQ2281" s="36"/>
      <c r="AR2281" s="36"/>
      <c r="AS2281" s="36"/>
      <c r="AT2281" s="36"/>
      <c r="AU2281" s="36"/>
      <c r="AV2281" s="36"/>
      <c r="AW2281" s="36"/>
    </row>
    <row r="2282" spans="42:49">
      <c r="AP2282" s="36"/>
      <c r="AQ2282" s="36"/>
      <c r="AR2282" s="36"/>
      <c r="AS2282" s="36"/>
      <c r="AT2282" s="36"/>
      <c r="AU2282" s="36"/>
      <c r="AV2282" s="36"/>
      <c r="AW2282" s="36"/>
    </row>
    <row r="2283" spans="42:49">
      <c r="AP2283" s="36"/>
      <c r="AQ2283" s="36"/>
      <c r="AR2283" s="36"/>
      <c r="AS2283" s="36"/>
      <c r="AT2283" s="36"/>
      <c r="AU2283" s="36"/>
      <c r="AV2283" s="36"/>
      <c r="AW2283" s="36"/>
    </row>
    <row r="2284" spans="42:49">
      <c r="AP2284" s="36"/>
      <c r="AQ2284" s="36"/>
      <c r="AR2284" s="36"/>
      <c r="AS2284" s="36"/>
      <c r="AT2284" s="36"/>
      <c r="AU2284" s="36"/>
      <c r="AV2284" s="36"/>
      <c r="AW2284" s="36"/>
    </row>
    <row r="2285" spans="42:49">
      <c r="AP2285" s="36"/>
      <c r="AQ2285" s="36"/>
      <c r="AR2285" s="36"/>
      <c r="AS2285" s="36"/>
      <c r="AT2285" s="36"/>
      <c r="AU2285" s="36"/>
      <c r="AV2285" s="36"/>
      <c r="AW2285" s="36"/>
    </row>
    <row r="2286" spans="42:49">
      <c r="AP2286" s="36"/>
      <c r="AQ2286" s="36"/>
      <c r="AR2286" s="36"/>
      <c r="AS2286" s="36"/>
      <c r="AT2286" s="36"/>
      <c r="AU2286" s="36"/>
      <c r="AV2286" s="36"/>
      <c r="AW2286" s="36"/>
    </row>
    <row r="2287" spans="42:49">
      <c r="AP2287" s="36"/>
      <c r="AQ2287" s="36"/>
      <c r="AR2287" s="36"/>
      <c r="AS2287" s="36"/>
      <c r="AT2287" s="36"/>
      <c r="AU2287" s="36"/>
      <c r="AV2287" s="36"/>
      <c r="AW2287" s="36"/>
    </row>
    <row r="2288" spans="42:49">
      <c r="AP2288" s="36"/>
      <c r="AQ2288" s="36"/>
      <c r="AR2288" s="36"/>
      <c r="AS2288" s="36"/>
      <c r="AT2288" s="36"/>
      <c r="AU2288" s="36"/>
      <c r="AV2288" s="36"/>
      <c r="AW2288" s="36"/>
    </row>
    <row r="2289" spans="42:49">
      <c r="AP2289" s="36"/>
      <c r="AQ2289" s="36"/>
      <c r="AR2289" s="36"/>
      <c r="AS2289" s="36"/>
      <c r="AT2289" s="36"/>
      <c r="AU2289" s="36"/>
      <c r="AV2289" s="36"/>
      <c r="AW2289" s="36"/>
    </row>
    <row r="2290" spans="42:49">
      <c r="AP2290" s="36"/>
      <c r="AQ2290" s="36"/>
      <c r="AR2290" s="36"/>
      <c r="AS2290" s="36"/>
      <c r="AT2290" s="36"/>
      <c r="AU2290" s="36"/>
      <c r="AV2290" s="36"/>
      <c r="AW2290" s="36"/>
    </row>
    <row r="2291" spans="42:49">
      <c r="AP2291" s="36"/>
      <c r="AQ2291" s="36"/>
      <c r="AR2291" s="36"/>
      <c r="AS2291" s="36"/>
      <c r="AT2291" s="36"/>
      <c r="AU2291" s="36"/>
      <c r="AV2291" s="36"/>
      <c r="AW2291" s="36"/>
    </row>
    <row r="2292" spans="42:49">
      <c r="AP2292" s="36"/>
      <c r="AQ2292" s="36"/>
      <c r="AR2292" s="36"/>
      <c r="AS2292" s="36"/>
      <c r="AT2292" s="36"/>
      <c r="AU2292" s="36"/>
      <c r="AV2292" s="36"/>
      <c r="AW2292" s="36"/>
    </row>
    <row r="2293" spans="42:49">
      <c r="AP2293" s="36"/>
      <c r="AQ2293" s="36"/>
      <c r="AR2293" s="36"/>
      <c r="AS2293" s="36"/>
      <c r="AT2293" s="36"/>
      <c r="AU2293" s="36"/>
      <c r="AV2293" s="36"/>
      <c r="AW2293" s="36"/>
    </row>
    <row r="2294" spans="42:49">
      <c r="AP2294" s="36"/>
      <c r="AQ2294" s="36"/>
      <c r="AR2294" s="36"/>
      <c r="AS2294" s="36"/>
      <c r="AT2294" s="36"/>
      <c r="AU2294" s="36"/>
      <c r="AV2294" s="36"/>
      <c r="AW2294" s="36"/>
    </row>
    <row r="2295" spans="42:49">
      <c r="AP2295" s="36"/>
      <c r="AQ2295" s="36"/>
      <c r="AR2295" s="36"/>
      <c r="AS2295" s="36"/>
      <c r="AT2295" s="36"/>
      <c r="AU2295" s="36"/>
      <c r="AV2295" s="36"/>
      <c r="AW2295" s="36"/>
    </row>
    <row r="2296" spans="42:49">
      <c r="AP2296" s="36"/>
      <c r="AQ2296" s="36"/>
      <c r="AR2296" s="36"/>
      <c r="AS2296" s="36"/>
      <c r="AT2296" s="36"/>
      <c r="AU2296" s="36"/>
      <c r="AV2296" s="36"/>
      <c r="AW2296" s="36"/>
    </row>
    <row r="2297" spans="42:49">
      <c r="AP2297" s="36"/>
      <c r="AQ2297" s="36"/>
      <c r="AR2297" s="36"/>
      <c r="AS2297" s="36"/>
      <c r="AT2297" s="36"/>
      <c r="AU2297" s="36"/>
      <c r="AV2297" s="36"/>
      <c r="AW2297" s="36"/>
    </row>
    <row r="2298" spans="42:49">
      <c r="AP2298" s="36"/>
      <c r="AQ2298" s="36"/>
      <c r="AR2298" s="36"/>
      <c r="AS2298" s="36"/>
      <c r="AT2298" s="36"/>
      <c r="AU2298" s="36"/>
      <c r="AV2298" s="36"/>
      <c r="AW2298" s="36"/>
    </row>
    <row r="2299" spans="42:49">
      <c r="AP2299" s="36"/>
      <c r="AQ2299" s="36"/>
      <c r="AR2299" s="36"/>
      <c r="AS2299" s="36"/>
      <c r="AT2299" s="36"/>
      <c r="AU2299" s="36"/>
      <c r="AV2299" s="36"/>
      <c r="AW2299" s="36"/>
    </row>
    <row r="2300" spans="42:49">
      <c r="AP2300" s="36"/>
      <c r="AQ2300" s="36"/>
      <c r="AR2300" s="36"/>
      <c r="AS2300" s="36"/>
      <c r="AT2300" s="36"/>
      <c r="AU2300" s="36"/>
      <c r="AV2300" s="36"/>
      <c r="AW2300" s="36"/>
    </row>
    <row r="2301" spans="42:49">
      <c r="AP2301" s="36"/>
      <c r="AQ2301" s="36"/>
      <c r="AR2301" s="36"/>
      <c r="AS2301" s="36"/>
      <c r="AT2301" s="36"/>
      <c r="AU2301" s="36"/>
      <c r="AV2301" s="36"/>
      <c r="AW2301" s="36"/>
    </row>
    <row r="2302" spans="42:49">
      <c r="AP2302" s="36"/>
      <c r="AQ2302" s="36"/>
      <c r="AR2302" s="36"/>
      <c r="AS2302" s="36"/>
      <c r="AT2302" s="36"/>
      <c r="AU2302" s="36"/>
      <c r="AV2302" s="36"/>
      <c r="AW2302" s="36"/>
    </row>
    <row r="2303" spans="42:49">
      <c r="AP2303" s="36"/>
      <c r="AQ2303" s="36"/>
      <c r="AR2303" s="36"/>
      <c r="AS2303" s="36"/>
      <c r="AT2303" s="36"/>
      <c r="AU2303" s="36"/>
      <c r="AV2303" s="36"/>
      <c r="AW2303" s="36"/>
    </row>
    <row r="2304" spans="42:49">
      <c r="AP2304" s="36"/>
      <c r="AQ2304" s="36"/>
      <c r="AR2304" s="36"/>
      <c r="AS2304" s="36"/>
      <c r="AT2304" s="36"/>
      <c r="AU2304" s="36"/>
      <c r="AV2304" s="36"/>
      <c r="AW2304" s="36"/>
    </row>
    <row r="2305" spans="42:49">
      <c r="AP2305" s="36"/>
      <c r="AQ2305" s="36"/>
      <c r="AR2305" s="36"/>
      <c r="AS2305" s="36"/>
      <c r="AT2305" s="36"/>
      <c r="AU2305" s="36"/>
      <c r="AV2305" s="36"/>
      <c r="AW2305" s="36"/>
    </row>
    <row r="2306" spans="42:49">
      <c r="AP2306" s="36"/>
      <c r="AQ2306" s="36"/>
      <c r="AR2306" s="36"/>
      <c r="AS2306" s="36"/>
      <c r="AT2306" s="36"/>
      <c r="AU2306" s="36"/>
      <c r="AV2306" s="36"/>
      <c r="AW2306" s="36"/>
    </row>
    <row r="2307" spans="42:49">
      <c r="AP2307" s="36"/>
      <c r="AQ2307" s="36"/>
      <c r="AR2307" s="36"/>
      <c r="AS2307" s="36"/>
      <c r="AT2307" s="36"/>
      <c r="AU2307" s="36"/>
      <c r="AV2307" s="36"/>
      <c r="AW2307" s="36"/>
    </row>
    <row r="2308" spans="42:49">
      <c r="AP2308" s="36"/>
      <c r="AQ2308" s="36"/>
      <c r="AR2308" s="36"/>
      <c r="AS2308" s="36"/>
      <c r="AT2308" s="36"/>
      <c r="AU2308" s="36"/>
      <c r="AV2308" s="36"/>
      <c r="AW2308" s="36"/>
    </row>
    <row r="2309" spans="42:49">
      <c r="AP2309" s="36"/>
      <c r="AQ2309" s="36"/>
      <c r="AR2309" s="36"/>
      <c r="AS2309" s="36"/>
      <c r="AT2309" s="36"/>
      <c r="AU2309" s="36"/>
      <c r="AV2309" s="36"/>
      <c r="AW2309" s="36"/>
    </row>
    <row r="2310" spans="42:49">
      <c r="AP2310" s="36"/>
      <c r="AQ2310" s="36"/>
      <c r="AR2310" s="36"/>
      <c r="AS2310" s="36"/>
      <c r="AT2310" s="36"/>
      <c r="AU2310" s="36"/>
      <c r="AV2310" s="36"/>
      <c r="AW2310" s="36"/>
    </row>
    <row r="2311" spans="42:49">
      <c r="AP2311" s="36"/>
      <c r="AQ2311" s="36"/>
      <c r="AR2311" s="36"/>
      <c r="AS2311" s="36"/>
      <c r="AT2311" s="36"/>
      <c r="AU2311" s="36"/>
      <c r="AV2311" s="36"/>
      <c r="AW2311" s="36"/>
    </row>
    <row r="2312" spans="42:49">
      <c r="AP2312" s="36"/>
      <c r="AQ2312" s="36"/>
      <c r="AR2312" s="36"/>
      <c r="AS2312" s="36"/>
      <c r="AT2312" s="36"/>
      <c r="AU2312" s="36"/>
      <c r="AV2312" s="36"/>
      <c r="AW2312" s="36"/>
    </row>
    <row r="2313" spans="42:49">
      <c r="AP2313" s="36"/>
      <c r="AQ2313" s="36"/>
      <c r="AR2313" s="36"/>
      <c r="AS2313" s="36"/>
      <c r="AT2313" s="36"/>
      <c r="AU2313" s="36"/>
      <c r="AV2313" s="36"/>
      <c r="AW2313" s="36"/>
    </row>
    <row r="2314" spans="42:49">
      <c r="AP2314" s="36"/>
      <c r="AQ2314" s="36"/>
      <c r="AR2314" s="36"/>
      <c r="AS2314" s="36"/>
      <c r="AT2314" s="36"/>
      <c r="AU2314" s="36"/>
      <c r="AV2314" s="36"/>
      <c r="AW2314" s="36"/>
    </row>
    <row r="2315" spans="42:49">
      <c r="AP2315" s="36"/>
      <c r="AQ2315" s="36"/>
      <c r="AR2315" s="36"/>
      <c r="AS2315" s="36"/>
      <c r="AT2315" s="36"/>
      <c r="AU2315" s="36"/>
      <c r="AV2315" s="36"/>
      <c r="AW2315" s="36"/>
    </row>
    <row r="2316" spans="42:49">
      <c r="AP2316" s="36"/>
      <c r="AQ2316" s="36"/>
      <c r="AR2316" s="36"/>
      <c r="AS2316" s="36"/>
      <c r="AT2316" s="36"/>
      <c r="AU2316" s="36"/>
      <c r="AV2316" s="36"/>
      <c r="AW2316" s="36"/>
    </row>
    <row r="2317" spans="42:49">
      <c r="AP2317" s="36"/>
      <c r="AQ2317" s="36"/>
      <c r="AR2317" s="36"/>
      <c r="AS2317" s="36"/>
      <c r="AT2317" s="36"/>
      <c r="AU2317" s="36"/>
      <c r="AV2317" s="36"/>
      <c r="AW2317" s="36"/>
    </row>
    <row r="2318" spans="42:49">
      <c r="AP2318" s="36"/>
      <c r="AQ2318" s="36"/>
      <c r="AR2318" s="36"/>
      <c r="AS2318" s="36"/>
      <c r="AT2318" s="36"/>
      <c r="AU2318" s="36"/>
      <c r="AV2318" s="36"/>
      <c r="AW2318" s="36"/>
    </row>
    <row r="2319" spans="42:49">
      <c r="AP2319" s="36"/>
      <c r="AQ2319" s="36"/>
      <c r="AR2319" s="36"/>
      <c r="AS2319" s="36"/>
      <c r="AT2319" s="36"/>
      <c r="AU2319" s="36"/>
      <c r="AV2319" s="36"/>
      <c r="AW2319" s="36"/>
    </row>
    <row r="2320" spans="42:49">
      <c r="AP2320" s="36"/>
      <c r="AQ2320" s="36"/>
      <c r="AR2320" s="36"/>
      <c r="AS2320" s="36"/>
      <c r="AT2320" s="36"/>
      <c r="AU2320" s="36"/>
      <c r="AV2320" s="36"/>
      <c r="AW2320" s="36"/>
    </row>
    <row r="2321" spans="42:49">
      <c r="AP2321" s="36"/>
      <c r="AQ2321" s="36"/>
      <c r="AR2321" s="36"/>
      <c r="AS2321" s="36"/>
      <c r="AT2321" s="36"/>
      <c r="AU2321" s="36"/>
      <c r="AV2321" s="36"/>
      <c r="AW2321" s="36"/>
    </row>
    <row r="2322" spans="42:49">
      <c r="AP2322" s="36"/>
      <c r="AQ2322" s="36"/>
      <c r="AR2322" s="36"/>
      <c r="AS2322" s="36"/>
      <c r="AT2322" s="36"/>
      <c r="AU2322" s="36"/>
      <c r="AV2322" s="36"/>
      <c r="AW2322" s="36"/>
    </row>
    <row r="2323" spans="42:49">
      <c r="AP2323" s="36"/>
      <c r="AQ2323" s="36"/>
      <c r="AR2323" s="36"/>
      <c r="AS2323" s="36"/>
      <c r="AT2323" s="36"/>
      <c r="AU2323" s="36"/>
      <c r="AV2323" s="36"/>
      <c r="AW2323" s="36"/>
    </row>
    <row r="2324" spans="42:49">
      <c r="AP2324" s="36"/>
      <c r="AQ2324" s="36"/>
      <c r="AR2324" s="36"/>
      <c r="AS2324" s="36"/>
      <c r="AT2324" s="36"/>
      <c r="AU2324" s="36"/>
      <c r="AV2324" s="36"/>
      <c r="AW2324" s="36"/>
    </row>
    <row r="2325" spans="42:49">
      <c r="AP2325" s="36"/>
      <c r="AQ2325" s="36"/>
      <c r="AR2325" s="36"/>
      <c r="AS2325" s="36"/>
      <c r="AT2325" s="36"/>
      <c r="AU2325" s="36"/>
      <c r="AV2325" s="36"/>
      <c r="AW2325" s="36"/>
    </row>
    <row r="2326" spans="42:49">
      <c r="AP2326" s="36"/>
      <c r="AQ2326" s="36"/>
      <c r="AR2326" s="36"/>
      <c r="AS2326" s="36"/>
      <c r="AT2326" s="36"/>
      <c r="AU2326" s="36"/>
      <c r="AV2326" s="36"/>
      <c r="AW2326" s="36"/>
    </row>
    <row r="2327" spans="42:49">
      <c r="AP2327" s="36"/>
      <c r="AQ2327" s="36"/>
      <c r="AR2327" s="36"/>
      <c r="AS2327" s="36"/>
      <c r="AT2327" s="36"/>
      <c r="AU2327" s="36"/>
      <c r="AV2327" s="36"/>
      <c r="AW2327" s="36"/>
    </row>
    <row r="2328" spans="42:49">
      <c r="AP2328" s="36"/>
      <c r="AQ2328" s="36"/>
      <c r="AR2328" s="36"/>
      <c r="AS2328" s="36"/>
      <c r="AT2328" s="36"/>
      <c r="AU2328" s="36"/>
      <c r="AV2328" s="36"/>
      <c r="AW2328" s="36"/>
    </row>
    <row r="2329" spans="42:49">
      <c r="AP2329" s="36"/>
      <c r="AQ2329" s="36"/>
      <c r="AR2329" s="36"/>
      <c r="AS2329" s="36"/>
      <c r="AT2329" s="36"/>
      <c r="AU2329" s="36"/>
      <c r="AV2329" s="36"/>
      <c r="AW2329" s="36"/>
    </row>
    <row r="2330" spans="42:49">
      <c r="AP2330" s="36"/>
      <c r="AQ2330" s="36"/>
      <c r="AR2330" s="36"/>
      <c r="AS2330" s="36"/>
      <c r="AT2330" s="36"/>
      <c r="AU2330" s="36"/>
      <c r="AV2330" s="36"/>
      <c r="AW2330" s="36"/>
    </row>
    <row r="2331" spans="42:49">
      <c r="AP2331" s="36"/>
      <c r="AQ2331" s="36"/>
      <c r="AR2331" s="36"/>
      <c r="AS2331" s="36"/>
      <c r="AT2331" s="36"/>
      <c r="AU2331" s="36"/>
      <c r="AV2331" s="36"/>
      <c r="AW2331" s="36"/>
    </row>
    <row r="2332" spans="42:49">
      <c r="AP2332" s="36"/>
      <c r="AQ2332" s="36"/>
      <c r="AR2332" s="36"/>
      <c r="AS2332" s="36"/>
      <c r="AT2332" s="36"/>
      <c r="AU2332" s="36"/>
      <c r="AV2332" s="36"/>
      <c r="AW2332" s="36"/>
    </row>
    <row r="2333" spans="42:49">
      <c r="AP2333" s="36"/>
      <c r="AQ2333" s="36"/>
      <c r="AR2333" s="36"/>
      <c r="AS2333" s="36"/>
      <c r="AT2333" s="36"/>
      <c r="AU2333" s="36"/>
      <c r="AV2333" s="36"/>
      <c r="AW2333" s="36"/>
    </row>
    <row r="2334" spans="42:49">
      <c r="AP2334" s="36"/>
      <c r="AQ2334" s="36"/>
      <c r="AR2334" s="36"/>
      <c r="AS2334" s="36"/>
      <c r="AT2334" s="36"/>
      <c r="AU2334" s="36"/>
      <c r="AV2334" s="36"/>
      <c r="AW2334" s="36"/>
    </row>
    <row r="2335" spans="42:49">
      <c r="AP2335" s="36"/>
      <c r="AQ2335" s="36"/>
      <c r="AR2335" s="36"/>
      <c r="AS2335" s="36"/>
      <c r="AT2335" s="36"/>
      <c r="AU2335" s="36"/>
      <c r="AV2335" s="36"/>
      <c r="AW2335" s="36"/>
    </row>
    <row r="2336" spans="42:49">
      <c r="AP2336" s="36"/>
      <c r="AQ2336" s="36"/>
      <c r="AR2336" s="36"/>
      <c r="AS2336" s="36"/>
      <c r="AT2336" s="36"/>
      <c r="AU2336" s="36"/>
      <c r="AV2336" s="36"/>
      <c r="AW2336" s="36"/>
    </row>
    <row r="2337" spans="42:49">
      <c r="AP2337" s="36"/>
      <c r="AQ2337" s="36"/>
      <c r="AR2337" s="36"/>
      <c r="AS2337" s="36"/>
      <c r="AT2337" s="36"/>
      <c r="AU2337" s="36"/>
      <c r="AV2337" s="36"/>
      <c r="AW2337" s="36"/>
    </row>
    <row r="2338" spans="42:49">
      <c r="AP2338" s="36"/>
      <c r="AQ2338" s="36"/>
      <c r="AR2338" s="36"/>
      <c r="AS2338" s="36"/>
      <c r="AT2338" s="36"/>
      <c r="AU2338" s="36"/>
      <c r="AV2338" s="36"/>
      <c r="AW2338" s="36"/>
    </row>
    <row r="2339" spans="42:49">
      <c r="AP2339" s="36"/>
      <c r="AQ2339" s="36"/>
      <c r="AR2339" s="36"/>
      <c r="AS2339" s="36"/>
      <c r="AT2339" s="36"/>
      <c r="AU2339" s="36"/>
      <c r="AV2339" s="36"/>
      <c r="AW2339" s="36"/>
    </row>
    <row r="2340" spans="42:49">
      <c r="AP2340" s="36"/>
      <c r="AQ2340" s="36"/>
      <c r="AR2340" s="36"/>
      <c r="AS2340" s="36"/>
      <c r="AT2340" s="36"/>
      <c r="AU2340" s="36"/>
      <c r="AV2340" s="36"/>
      <c r="AW2340" s="36"/>
    </row>
    <row r="2341" spans="42:49">
      <c r="AP2341" s="36"/>
      <c r="AQ2341" s="36"/>
      <c r="AR2341" s="36"/>
      <c r="AS2341" s="36"/>
      <c r="AT2341" s="36"/>
      <c r="AU2341" s="36"/>
      <c r="AV2341" s="36"/>
      <c r="AW2341" s="36"/>
    </row>
    <row r="2342" spans="42:49">
      <c r="AP2342" s="36"/>
      <c r="AQ2342" s="36"/>
      <c r="AR2342" s="36"/>
      <c r="AS2342" s="36"/>
      <c r="AT2342" s="36"/>
      <c r="AU2342" s="36"/>
      <c r="AV2342" s="36"/>
      <c r="AW2342" s="36"/>
    </row>
    <row r="2343" spans="42:49">
      <c r="AP2343" s="36"/>
      <c r="AQ2343" s="36"/>
      <c r="AR2343" s="36"/>
      <c r="AS2343" s="36"/>
      <c r="AT2343" s="36"/>
      <c r="AU2343" s="36"/>
      <c r="AV2343" s="36"/>
      <c r="AW2343" s="36"/>
    </row>
    <row r="2344" spans="42:49">
      <c r="AP2344" s="36"/>
      <c r="AQ2344" s="36"/>
      <c r="AR2344" s="36"/>
      <c r="AS2344" s="36"/>
      <c r="AT2344" s="36"/>
      <c r="AU2344" s="36"/>
      <c r="AV2344" s="36"/>
      <c r="AW2344" s="36"/>
    </row>
    <row r="2345" spans="42:49">
      <c r="AP2345" s="36"/>
      <c r="AQ2345" s="36"/>
      <c r="AR2345" s="36"/>
      <c r="AS2345" s="36"/>
      <c r="AT2345" s="36"/>
      <c r="AU2345" s="36"/>
      <c r="AV2345" s="36"/>
      <c r="AW2345" s="36"/>
    </row>
    <row r="2346" spans="42:49">
      <c r="AP2346" s="36"/>
      <c r="AQ2346" s="36"/>
      <c r="AR2346" s="36"/>
      <c r="AS2346" s="36"/>
      <c r="AT2346" s="36"/>
      <c r="AU2346" s="36"/>
      <c r="AV2346" s="36"/>
      <c r="AW2346" s="36"/>
    </row>
    <row r="2347" spans="42:49">
      <c r="AP2347" s="36"/>
      <c r="AQ2347" s="36"/>
      <c r="AR2347" s="36"/>
      <c r="AS2347" s="36"/>
      <c r="AT2347" s="36"/>
      <c r="AU2347" s="36"/>
      <c r="AV2347" s="36"/>
      <c r="AW2347" s="36"/>
    </row>
    <row r="2348" spans="42:49">
      <c r="AP2348" s="36"/>
      <c r="AQ2348" s="36"/>
      <c r="AR2348" s="36"/>
      <c r="AS2348" s="36"/>
      <c r="AT2348" s="36"/>
      <c r="AU2348" s="36"/>
      <c r="AV2348" s="36"/>
      <c r="AW2348" s="36"/>
    </row>
    <row r="2349" spans="42:49">
      <c r="AP2349" s="36"/>
      <c r="AQ2349" s="36"/>
      <c r="AR2349" s="36"/>
      <c r="AS2349" s="36"/>
      <c r="AT2349" s="36"/>
      <c r="AU2349" s="36"/>
      <c r="AV2349" s="36"/>
      <c r="AW2349" s="36"/>
    </row>
    <row r="2350" spans="42:49">
      <c r="AP2350" s="36"/>
      <c r="AQ2350" s="36"/>
      <c r="AR2350" s="36"/>
      <c r="AS2350" s="36"/>
      <c r="AT2350" s="36"/>
      <c r="AU2350" s="36"/>
      <c r="AV2350" s="36"/>
      <c r="AW2350" s="36"/>
    </row>
    <row r="2351" spans="42:49">
      <c r="AP2351" s="36"/>
      <c r="AQ2351" s="36"/>
      <c r="AR2351" s="36"/>
      <c r="AS2351" s="36"/>
      <c r="AT2351" s="36"/>
      <c r="AU2351" s="36"/>
      <c r="AV2351" s="36"/>
      <c r="AW2351" s="36"/>
    </row>
    <row r="2352" spans="42:49">
      <c r="AP2352" s="36"/>
      <c r="AQ2352" s="36"/>
      <c r="AR2352" s="36"/>
      <c r="AS2352" s="36"/>
      <c r="AT2352" s="36"/>
      <c r="AU2352" s="36"/>
      <c r="AV2352" s="36"/>
      <c r="AW2352" s="36"/>
    </row>
    <row r="2353" spans="42:49">
      <c r="AP2353" s="36"/>
      <c r="AQ2353" s="36"/>
      <c r="AR2353" s="36"/>
      <c r="AS2353" s="36"/>
      <c r="AT2353" s="36"/>
      <c r="AU2353" s="36"/>
      <c r="AV2353" s="36"/>
      <c r="AW2353" s="36"/>
    </row>
    <row r="2354" spans="42:49">
      <c r="AP2354" s="36"/>
      <c r="AQ2354" s="36"/>
      <c r="AR2354" s="36"/>
      <c r="AS2354" s="36"/>
      <c r="AT2354" s="36"/>
      <c r="AU2354" s="36"/>
      <c r="AV2354" s="36"/>
      <c r="AW2354" s="36"/>
    </row>
    <row r="2355" spans="42:49">
      <c r="AP2355" s="36"/>
      <c r="AQ2355" s="36"/>
      <c r="AR2355" s="36"/>
      <c r="AS2355" s="36"/>
      <c r="AT2355" s="36"/>
      <c r="AU2355" s="36"/>
      <c r="AV2355" s="36"/>
      <c r="AW2355" s="36"/>
    </row>
    <row r="2356" spans="42:49">
      <c r="AP2356" s="36"/>
      <c r="AQ2356" s="36"/>
      <c r="AR2356" s="36"/>
      <c r="AS2356" s="36"/>
      <c r="AT2356" s="36"/>
      <c r="AU2356" s="36"/>
      <c r="AV2356" s="36"/>
      <c r="AW2356" s="36"/>
    </row>
    <row r="2357" spans="42:49">
      <c r="AP2357" s="36"/>
      <c r="AQ2357" s="36"/>
      <c r="AR2357" s="36"/>
      <c r="AS2357" s="36"/>
      <c r="AT2357" s="36"/>
      <c r="AU2357" s="36"/>
      <c r="AV2357" s="36"/>
      <c r="AW2357" s="36"/>
    </row>
    <row r="2358" spans="42:49">
      <c r="AP2358" s="36"/>
      <c r="AQ2358" s="36"/>
      <c r="AR2358" s="36"/>
      <c r="AS2358" s="36"/>
      <c r="AT2358" s="36"/>
      <c r="AU2358" s="36"/>
      <c r="AV2358" s="36"/>
      <c r="AW2358" s="36"/>
    </row>
    <row r="2359" spans="42:49">
      <c r="AP2359" s="36"/>
      <c r="AQ2359" s="36"/>
      <c r="AR2359" s="36"/>
      <c r="AS2359" s="36"/>
      <c r="AT2359" s="36"/>
      <c r="AU2359" s="36"/>
      <c r="AV2359" s="36"/>
      <c r="AW2359" s="36"/>
    </row>
    <row r="2360" spans="42:49">
      <c r="AP2360" s="36"/>
      <c r="AQ2360" s="36"/>
      <c r="AR2360" s="36"/>
      <c r="AS2360" s="36"/>
      <c r="AT2360" s="36"/>
      <c r="AU2360" s="36"/>
      <c r="AV2360" s="36"/>
      <c r="AW2360" s="36"/>
    </row>
    <row r="2361" spans="42:49">
      <c r="AP2361" s="36"/>
      <c r="AQ2361" s="36"/>
      <c r="AR2361" s="36"/>
      <c r="AS2361" s="36"/>
      <c r="AT2361" s="36"/>
      <c r="AU2361" s="36"/>
      <c r="AV2361" s="36"/>
      <c r="AW2361" s="36"/>
    </row>
    <row r="2362" spans="42:49">
      <c r="AP2362" s="36"/>
      <c r="AQ2362" s="36"/>
      <c r="AR2362" s="36"/>
      <c r="AS2362" s="36"/>
      <c r="AT2362" s="36"/>
      <c r="AU2362" s="36"/>
      <c r="AV2362" s="36"/>
      <c r="AW2362" s="36"/>
    </row>
    <row r="2363" spans="42:49">
      <c r="AP2363" s="36"/>
      <c r="AQ2363" s="36"/>
      <c r="AR2363" s="36"/>
      <c r="AS2363" s="36"/>
      <c r="AT2363" s="36"/>
      <c r="AU2363" s="36"/>
      <c r="AV2363" s="36"/>
      <c r="AW2363" s="36"/>
    </row>
    <row r="2364" spans="42:49">
      <c r="AP2364" s="36"/>
      <c r="AQ2364" s="36"/>
      <c r="AR2364" s="36"/>
      <c r="AS2364" s="36"/>
      <c r="AT2364" s="36"/>
      <c r="AU2364" s="36"/>
      <c r="AV2364" s="36"/>
      <c r="AW2364" s="36"/>
    </row>
    <row r="2365" spans="42:49">
      <c r="AP2365" s="36"/>
      <c r="AQ2365" s="36"/>
      <c r="AR2365" s="36"/>
      <c r="AS2365" s="36"/>
      <c r="AT2365" s="36"/>
      <c r="AU2365" s="36"/>
      <c r="AV2365" s="36"/>
      <c r="AW2365" s="36"/>
    </row>
    <row r="2366" spans="42:49">
      <c r="AP2366" s="36"/>
      <c r="AQ2366" s="36"/>
      <c r="AR2366" s="36"/>
      <c r="AS2366" s="36"/>
      <c r="AT2366" s="36"/>
      <c r="AU2366" s="36"/>
      <c r="AV2366" s="36"/>
      <c r="AW2366" s="36"/>
    </row>
    <row r="2367" spans="42:49">
      <c r="AP2367" s="36"/>
      <c r="AQ2367" s="36"/>
      <c r="AR2367" s="36"/>
      <c r="AS2367" s="36"/>
      <c r="AT2367" s="36"/>
      <c r="AU2367" s="36"/>
      <c r="AV2367" s="36"/>
      <c r="AW2367" s="36"/>
    </row>
    <row r="2368" spans="42:49">
      <c r="AP2368" s="36"/>
      <c r="AQ2368" s="36"/>
      <c r="AR2368" s="36"/>
      <c r="AS2368" s="36"/>
      <c r="AT2368" s="36"/>
      <c r="AU2368" s="36"/>
      <c r="AV2368" s="36"/>
      <c r="AW2368" s="36"/>
    </row>
    <row r="2369" spans="42:49">
      <c r="AP2369" s="36"/>
      <c r="AQ2369" s="36"/>
      <c r="AR2369" s="36"/>
      <c r="AS2369" s="36"/>
      <c r="AT2369" s="36"/>
      <c r="AU2369" s="36"/>
      <c r="AV2369" s="36"/>
      <c r="AW2369" s="36"/>
    </row>
    <row r="2370" spans="42:49">
      <c r="AP2370" s="36"/>
      <c r="AQ2370" s="36"/>
      <c r="AR2370" s="36"/>
      <c r="AS2370" s="36"/>
      <c r="AT2370" s="36"/>
      <c r="AU2370" s="36"/>
      <c r="AV2370" s="36"/>
      <c r="AW2370" s="36"/>
    </row>
    <row r="2371" spans="42:49">
      <c r="AP2371" s="36"/>
      <c r="AQ2371" s="36"/>
      <c r="AR2371" s="36"/>
      <c r="AS2371" s="36"/>
      <c r="AT2371" s="36"/>
      <c r="AU2371" s="36"/>
      <c r="AV2371" s="36"/>
      <c r="AW2371" s="36"/>
    </row>
    <row r="2372" spans="42:49">
      <c r="AP2372" s="36"/>
      <c r="AQ2372" s="36"/>
      <c r="AR2372" s="36"/>
      <c r="AS2372" s="36"/>
      <c r="AT2372" s="36"/>
      <c r="AU2372" s="36"/>
      <c r="AV2372" s="36"/>
      <c r="AW2372" s="36"/>
    </row>
    <row r="2373" spans="42:49">
      <c r="AP2373" s="36"/>
      <c r="AQ2373" s="36"/>
      <c r="AR2373" s="36"/>
      <c r="AS2373" s="36"/>
      <c r="AT2373" s="36"/>
      <c r="AU2373" s="36"/>
      <c r="AV2373" s="36"/>
      <c r="AW2373" s="36"/>
    </row>
    <row r="2374" spans="42:49">
      <c r="AP2374" s="36"/>
      <c r="AQ2374" s="36"/>
      <c r="AR2374" s="36"/>
      <c r="AS2374" s="36"/>
      <c r="AT2374" s="36"/>
      <c r="AU2374" s="36"/>
      <c r="AV2374" s="36"/>
      <c r="AW2374" s="36"/>
    </row>
    <row r="2375" spans="42:49">
      <c r="AP2375" s="36"/>
      <c r="AQ2375" s="36"/>
      <c r="AR2375" s="36"/>
      <c r="AS2375" s="36"/>
      <c r="AT2375" s="36"/>
      <c r="AU2375" s="36"/>
      <c r="AV2375" s="36"/>
      <c r="AW2375" s="36"/>
    </row>
    <row r="2376" spans="42:49">
      <c r="AP2376" s="36"/>
      <c r="AQ2376" s="36"/>
      <c r="AR2376" s="36"/>
      <c r="AS2376" s="36"/>
      <c r="AT2376" s="36"/>
      <c r="AU2376" s="36"/>
      <c r="AV2376" s="36"/>
      <c r="AW2376" s="36"/>
    </row>
    <row r="2377" spans="42:49">
      <c r="AP2377" s="36"/>
      <c r="AQ2377" s="36"/>
      <c r="AR2377" s="36"/>
      <c r="AS2377" s="36"/>
      <c r="AT2377" s="36"/>
      <c r="AU2377" s="36"/>
      <c r="AV2377" s="36"/>
      <c r="AW2377" s="36"/>
    </row>
    <row r="2378" spans="42:49">
      <c r="AP2378" s="36"/>
      <c r="AQ2378" s="36"/>
      <c r="AR2378" s="36"/>
      <c r="AS2378" s="36"/>
      <c r="AT2378" s="36"/>
      <c r="AU2378" s="36"/>
      <c r="AV2378" s="36"/>
      <c r="AW2378" s="36"/>
    </row>
    <row r="2379" spans="42:49">
      <c r="AP2379" s="36"/>
      <c r="AQ2379" s="36"/>
      <c r="AR2379" s="36"/>
      <c r="AS2379" s="36"/>
      <c r="AT2379" s="36"/>
      <c r="AU2379" s="36"/>
      <c r="AV2379" s="36"/>
      <c r="AW2379" s="36"/>
    </row>
    <row r="2380" spans="42:49">
      <c r="AP2380" s="36"/>
      <c r="AQ2380" s="36"/>
      <c r="AR2380" s="36"/>
      <c r="AS2380" s="36"/>
      <c r="AT2380" s="36"/>
      <c r="AU2380" s="36"/>
      <c r="AV2380" s="36"/>
      <c r="AW2380" s="36"/>
    </row>
    <row r="2381" spans="42:49">
      <c r="AP2381" s="36"/>
      <c r="AQ2381" s="36"/>
      <c r="AR2381" s="36"/>
      <c r="AS2381" s="36"/>
      <c r="AT2381" s="36"/>
      <c r="AU2381" s="36"/>
      <c r="AV2381" s="36"/>
      <c r="AW2381" s="36"/>
    </row>
    <row r="2382" spans="42:49">
      <c r="AP2382" s="36"/>
      <c r="AQ2382" s="36"/>
      <c r="AR2382" s="36"/>
      <c r="AS2382" s="36"/>
      <c r="AT2382" s="36"/>
      <c r="AU2382" s="36"/>
      <c r="AV2382" s="36"/>
      <c r="AW2382" s="36"/>
    </row>
    <row r="2383" spans="42:49">
      <c r="AP2383" s="36"/>
      <c r="AQ2383" s="36"/>
      <c r="AR2383" s="36"/>
      <c r="AS2383" s="36"/>
      <c r="AT2383" s="36"/>
      <c r="AU2383" s="36"/>
      <c r="AV2383" s="36"/>
      <c r="AW2383" s="36"/>
    </row>
    <row r="2384" spans="42:49">
      <c r="AP2384" s="36"/>
      <c r="AQ2384" s="36"/>
      <c r="AR2384" s="36"/>
      <c r="AS2384" s="36"/>
      <c r="AT2384" s="36"/>
      <c r="AU2384" s="36"/>
      <c r="AV2384" s="36"/>
      <c r="AW2384" s="36"/>
    </row>
    <row r="2385" spans="42:49">
      <c r="AP2385" s="36"/>
      <c r="AQ2385" s="36"/>
      <c r="AR2385" s="36"/>
      <c r="AS2385" s="36"/>
      <c r="AT2385" s="36"/>
      <c r="AU2385" s="36"/>
      <c r="AV2385" s="36"/>
      <c r="AW2385" s="36"/>
    </row>
    <row r="2386" spans="42:49">
      <c r="AP2386" s="36"/>
      <c r="AQ2386" s="36"/>
      <c r="AR2386" s="36"/>
      <c r="AS2386" s="36"/>
      <c r="AT2386" s="36"/>
      <c r="AU2386" s="36"/>
      <c r="AV2386" s="36"/>
      <c r="AW2386" s="36"/>
    </row>
    <row r="2387" spans="42:49">
      <c r="AP2387" s="36"/>
      <c r="AQ2387" s="36"/>
      <c r="AR2387" s="36"/>
      <c r="AS2387" s="36"/>
      <c r="AT2387" s="36"/>
      <c r="AU2387" s="36"/>
      <c r="AV2387" s="36"/>
      <c r="AW2387" s="36"/>
    </row>
    <row r="2388" spans="42:49">
      <c r="AP2388" s="36"/>
      <c r="AQ2388" s="36"/>
      <c r="AR2388" s="36"/>
      <c r="AS2388" s="36"/>
      <c r="AT2388" s="36"/>
      <c r="AU2388" s="36"/>
      <c r="AV2388" s="36"/>
      <c r="AW2388" s="36"/>
    </row>
    <row r="2389" spans="42:49">
      <c r="AP2389" s="36"/>
      <c r="AQ2389" s="36"/>
      <c r="AR2389" s="36"/>
      <c r="AS2389" s="36"/>
      <c r="AT2389" s="36"/>
      <c r="AU2389" s="36"/>
      <c r="AV2389" s="36"/>
      <c r="AW2389" s="36"/>
    </row>
    <row r="2390" spans="42:49">
      <c r="AP2390" s="36"/>
      <c r="AQ2390" s="36"/>
      <c r="AR2390" s="36"/>
      <c r="AS2390" s="36"/>
      <c r="AT2390" s="36"/>
      <c r="AU2390" s="36"/>
      <c r="AV2390" s="36"/>
      <c r="AW2390" s="36"/>
    </row>
    <row r="2391" spans="42:49">
      <c r="AP2391" s="36"/>
      <c r="AQ2391" s="36"/>
      <c r="AR2391" s="36"/>
      <c r="AS2391" s="36"/>
      <c r="AT2391" s="36"/>
      <c r="AU2391" s="36"/>
      <c r="AV2391" s="36"/>
      <c r="AW2391" s="36"/>
    </row>
    <row r="2392" spans="42:49">
      <c r="AP2392" s="36"/>
      <c r="AQ2392" s="36"/>
      <c r="AR2392" s="36"/>
      <c r="AS2392" s="36"/>
      <c r="AT2392" s="36"/>
      <c r="AU2392" s="36"/>
      <c r="AV2392" s="36"/>
      <c r="AW2392" s="36"/>
    </row>
    <row r="2393" spans="42:49">
      <c r="AP2393" s="36"/>
      <c r="AQ2393" s="36"/>
      <c r="AR2393" s="36"/>
      <c r="AS2393" s="36"/>
      <c r="AT2393" s="36"/>
      <c r="AU2393" s="36"/>
      <c r="AV2393" s="36"/>
      <c r="AW2393" s="36"/>
    </row>
    <row r="2394" spans="42:49">
      <c r="AP2394" s="36"/>
      <c r="AQ2394" s="36"/>
      <c r="AR2394" s="36"/>
      <c r="AS2394" s="36"/>
      <c r="AT2394" s="36"/>
      <c r="AU2394" s="36"/>
      <c r="AV2394" s="36"/>
      <c r="AW2394" s="36"/>
    </row>
    <row r="2395" spans="42:49">
      <c r="AP2395" s="36"/>
      <c r="AQ2395" s="36"/>
      <c r="AR2395" s="36"/>
      <c r="AS2395" s="36"/>
      <c r="AT2395" s="36"/>
      <c r="AU2395" s="36"/>
      <c r="AV2395" s="36"/>
      <c r="AW2395" s="36"/>
    </row>
    <row r="2396" spans="42:49">
      <c r="AP2396" s="36"/>
      <c r="AQ2396" s="36"/>
      <c r="AR2396" s="36"/>
      <c r="AS2396" s="36"/>
      <c r="AT2396" s="36"/>
      <c r="AU2396" s="36"/>
      <c r="AV2396" s="36"/>
      <c r="AW2396" s="36"/>
    </row>
    <row r="2397" spans="42:49">
      <c r="AP2397" s="36"/>
      <c r="AQ2397" s="36"/>
      <c r="AR2397" s="36"/>
      <c r="AS2397" s="36"/>
      <c r="AT2397" s="36"/>
      <c r="AU2397" s="36"/>
      <c r="AV2397" s="36"/>
      <c r="AW2397" s="36"/>
    </row>
    <row r="2398" spans="42:49">
      <c r="AP2398" s="36"/>
      <c r="AQ2398" s="36"/>
      <c r="AR2398" s="36"/>
      <c r="AS2398" s="36"/>
      <c r="AT2398" s="36"/>
      <c r="AU2398" s="36"/>
      <c r="AV2398" s="36"/>
      <c r="AW2398" s="36"/>
    </row>
    <row r="2399" spans="42:49">
      <c r="AP2399" s="36"/>
      <c r="AQ2399" s="36"/>
      <c r="AR2399" s="36"/>
      <c r="AS2399" s="36"/>
      <c r="AT2399" s="36"/>
      <c r="AU2399" s="36"/>
      <c r="AV2399" s="36"/>
      <c r="AW2399" s="36"/>
    </row>
    <row r="2400" spans="42:49">
      <c r="AP2400" s="36"/>
      <c r="AQ2400" s="36"/>
      <c r="AR2400" s="36"/>
      <c r="AS2400" s="36"/>
      <c r="AT2400" s="36"/>
      <c r="AU2400" s="36"/>
      <c r="AV2400" s="36"/>
      <c r="AW2400" s="36"/>
    </row>
    <row r="2401" spans="42:49">
      <c r="AP2401" s="36"/>
      <c r="AQ2401" s="36"/>
      <c r="AR2401" s="36"/>
      <c r="AS2401" s="36"/>
      <c r="AT2401" s="36"/>
      <c r="AU2401" s="36"/>
      <c r="AV2401" s="36"/>
      <c r="AW2401" s="36"/>
    </row>
    <row r="2402" spans="42:49">
      <c r="AP2402" s="36"/>
      <c r="AQ2402" s="36"/>
      <c r="AR2402" s="36"/>
      <c r="AS2402" s="36"/>
      <c r="AT2402" s="36"/>
      <c r="AU2402" s="36"/>
      <c r="AV2402" s="36"/>
      <c r="AW2402" s="36"/>
    </row>
    <row r="2403" spans="42:49">
      <c r="AP2403" s="36"/>
      <c r="AQ2403" s="36"/>
      <c r="AR2403" s="36"/>
      <c r="AS2403" s="36"/>
      <c r="AT2403" s="36"/>
      <c r="AU2403" s="36"/>
      <c r="AV2403" s="36"/>
      <c r="AW2403" s="36"/>
    </row>
    <row r="2404" spans="42:49">
      <c r="AP2404" s="36"/>
      <c r="AQ2404" s="36"/>
      <c r="AR2404" s="36"/>
      <c r="AS2404" s="36"/>
      <c r="AT2404" s="36"/>
      <c r="AU2404" s="36"/>
      <c r="AV2404" s="36"/>
      <c r="AW2404" s="36"/>
    </row>
    <row r="2405" spans="42:49">
      <c r="AP2405" s="36"/>
      <c r="AQ2405" s="36"/>
      <c r="AR2405" s="36"/>
      <c r="AS2405" s="36"/>
      <c r="AT2405" s="36"/>
      <c r="AU2405" s="36"/>
      <c r="AV2405" s="36"/>
      <c r="AW2405" s="36"/>
    </row>
    <row r="2406" spans="42:49">
      <c r="AP2406" s="36"/>
      <c r="AQ2406" s="36"/>
      <c r="AR2406" s="36"/>
      <c r="AS2406" s="36"/>
      <c r="AT2406" s="36"/>
      <c r="AU2406" s="36"/>
      <c r="AV2406" s="36"/>
      <c r="AW2406" s="36"/>
    </row>
    <row r="2407" spans="42:49">
      <c r="AP2407" s="36"/>
      <c r="AQ2407" s="36"/>
      <c r="AR2407" s="36"/>
      <c r="AS2407" s="36"/>
      <c r="AT2407" s="36"/>
      <c r="AU2407" s="36"/>
      <c r="AV2407" s="36"/>
      <c r="AW2407" s="36"/>
    </row>
    <row r="2408" spans="42:49">
      <c r="AP2408" s="36"/>
      <c r="AQ2408" s="36"/>
      <c r="AR2408" s="36"/>
      <c r="AS2408" s="36"/>
      <c r="AT2408" s="36"/>
      <c r="AU2408" s="36"/>
      <c r="AV2408" s="36"/>
      <c r="AW2408" s="36"/>
    </row>
    <row r="2409" spans="42:49">
      <c r="AP2409" s="36"/>
      <c r="AQ2409" s="36"/>
      <c r="AR2409" s="36"/>
      <c r="AS2409" s="36"/>
      <c r="AT2409" s="36"/>
      <c r="AU2409" s="36"/>
      <c r="AV2409" s="36"/>
      <c r="AW2409" s="36"/>
    </row>
    <row r="2410" spans="42:49">
      <c r="AP2410" s="36"/>
      <c r="AQ2410" s="36"/>
      <c r="AR2410" s="36"/>
      <c r="AS2410" s="36"/>
      <c r="AT2410" s="36"/>
      <c r="AU2410" s="36"/>
      <c r="AV2410" s="36"/>
      <c r="AW2410" s="36"/>
    </row>
    <row r="2411" spans="42:49">
      <c r="AP2411" s="36"/>
      <c r="AQ2411" s="36"/>
      <c r="AR2411" s="36"/>
      <c r="AS2411" s="36"/>
      <c r="AT2411" s="36"/>
      <c r="AU2411" s="36"/>
      <c r="AV2411" s="36"/>
      <c r="AW2411" s="36"/>
    </row>
    <row r="2412" spans="42:49">
      <c r="AP2412" s="36"/>
      <c r="AQ2412" s="36"/>
      <c r="AR2412" s="36"/>
      <c r="AS2412" s="36"/>
      <c r="AT2412" s="36"/>
      <c r="AU2412" s="36"/>
      <c r="AV2412" s="36"/>
      <c r="AW2412" s="36"/>
    </row>
    <row r="2413" spans="42:49">
      <c r="AP2413" s="36"/>
      <c r="AQ2413" s="36"/>
      <c r="AR2413" s="36"/>
      <c r="AS2413" s="36"/>
      <c r="AT2413" s="36"/>
      <c r="AU2413" s="36"/>
      <c r="AV2413" s="36"/>
      <c r="AW2413" s="36"/>
    </row>
    <row r="2414" spans="42:49">
      <c r="AP2414" s="36"/>
      <c r="AQ2414" s="36"/>
      <c r="AR2414" s="36"/>
      <c r="AS2414" s="36"/>
      <c r="AT2414" s="36"/>
      <c r="AU2414" s="36"/>
      <c r="AV2414" s="36"/>
      <c r="AW2414" s="36"/>
    </row>
    <row r="2415" spans="42:49">
      <c r="AP2415" s="36"/>
      <c r="AQ2415" s="36"/>
      <c r="AR2415" s="36"/>
      <c r="AS2415" s="36"/>
      <c r="AT2415" s="36"/>
      <c r="AU2415" s="36"/>
      <c r="AV2415" s="36"/>
      <c r="AW2415" s="36"/>
    </row>
    <row r="2416" spans="42:49">
      <c r="AP2416" s="36"/>
      <c r="AQ2416" s="36"/>
      <c r="AR2416" s="36"/>
      <c r="AS2416" s="36"/>
      <c r="AT2416" s="36"/>
      <c r="AU2416" s="36"/>
      <c r="AV2416" s="36"/>
      <c r="AW2416" s="36"/>
    </row>
    <row r="2417" spans="42:49">
      <c r="AP2417" s="36"/>
      <c r="AQ2417" s="36"/>
      <c r="AR2417" s="36"/>
      <c r="AS2417" s="36"/>
      <c r="AT2417" s="36"/>
      <c r="AU2417" s="36"/>
      <c r="AV2417" s="36"/>
      <c r="AW2417" s="36"/>
    </row>
    <row r="2418" spans="42:49">
      <c r="AP2418" s="36"/>
      <c r="AQ2418" s="36"/>
      <c r="AR2418" s="36"/>
      <c r="AS2418" s="36"/>
      <c r="AT2418" s="36"/>
      <c r="AU2418" s="36"/>
      <c r="AV2418" s="36"/>
      <c r="AW2418" s="36"/>
    </row>
    <row r="2419" spans="42:49">
      <c r="AP2419" s="36"/>
      <c r="AQ2419" s="36"/>
      <c r="AR2419" s="36"/>
      <c r="AS2419" s="36"/>
      <c r="AT2419" s="36"/>
      <c r="AU2419" s="36"/>
      <c r="AV2419" s="36"/>
      <c r="AW2419" s="36"/>
    </row>
    <row r="2420" spans="42:49">
      <c r="AP2420" s="36"/>
      <c r="AQ2420" s="36"/>
      <c r="AR2420" s="36"/>
      <c r="AS2420" s="36"/>
      <c r="AT2420" s="36"/>
      <c r="AU2420" s="36"/>
      <c r="AV2420" s="36"/>
      <c r="AW2420" s="36"/>
    </row>
    <row r="2421" spans="42:49">
      <c r="AP2421" s="36"/>
      <c r="AQ2421" s="36"/>
      <c r="AR2421" s="36"/>
      <c r="AS2421" s="36"/>
      <c r="AT2421" s="36"/>
      <c r="AU2421" s="36"/>
      <c r="AV2421" s="36"/>
      <c r="AW2421" s="36"/>
    </row>
    <row r="2422" spans="42:49">
      <c r="AP2422" s="36"/>
      <c r="AQ2422" s="36"/>
      <c r="AR2422" s="36"/>
      <c r="AS2422" s="36"/>
      <c r="AT2422" s="36"/>
      <c r="AU2422" s="36"/>
      <c r="AV2422" s="36"/>
      <c r="AW2422" s="36"/>
    </row>
    <row r="2423" spans="42:49">
      <c r="AP2423" s="36"/>
      <c r="AQ2423" s="36"/>
      <c r="AR2423" s="36"/>
      <c r="AS2423" s="36"/>
      <c r="AT2423" s="36"/>
      <c r="AU2423" s="36"/>
      <c r="AV2423" s="36"/>
      <c r="AW2423" s="36"/>
    </row>
    <row r="2424" spans="42:49">
      <c r="AP2424" s="36"/>
      <c r="AQ2424" s="36"/>
      <c r="AR2424" s="36"/>
      <c r="AS2424" s="36"/>
      <c r="AT2424" s="36"/>
      <c r="AU2424" s="36"/>
      <c r="AV2424" s="36"/>
      <c r="AW2424" s="36"/>
    </row>
    <row r="2425" spans="42:49">
      <c r="AP2425" s="36"/>
      <c r="AQ2425" s="36"/>
      <c r="AR2425" s="36"/>
      <c r="AS2425" s="36"/>
      <c r="AT2425" s="36"/>
      <c r="AU2425" s="36"/>
      <c r="AV2425" s="36"/>
      <c r="AW2425" s="36"/>
    </row>
    <row r="2426" spans="42:49">
      <c r="AP2426" s="36"/>
      <c r="AQ2426" s="36"/>
      <c r="AR2426" s="36"/>
      <c r="AS2426" s="36"/>
      <c r="AT2426" s="36"/>
      <c r="AU2426" s="36"/>
      <c r="AV2426" s="36"/>
      <c r="AW2426" s="36"/>
    </row>
    <row r="2427" spans="42:49">
      <c r="AP2427" s="36"/>
      <c r="AQ2427" s="36"/>
      <c r="AR2427" s="36"/>
      <c r="AS2427" s="36"/>
      <c r="AT2427" s="36"/>
      <c r="AU2427" s="36"/>
      <c r="AV2427" s="36"/>
      <c r="AW2427" s="36"/>
    </row>
    <row r="2428" spans="42:49">
      <c r="AP2428" s="36"/>
      <c r="AQ2428" s="36"/>
      <c r="AR2428" s="36"/>
      <c r="AS2428" s="36"/>
      <c r="AT2428" s="36"/>
      <c r="AU2428" s="36"/>
      <c r="AV2428" s="36"/>
      <c r="AW2428" s="36"/>
    </row>
    <row r="2429" spans="42:49">
      <c r="AP2429" s="36"/>
      <c r="AQ2429" s="36"/>
      <c r="AR2429" s="36"/>
      <c r="AS2429" s="36"/>
      <c r="AT2429" s="36"/>
      <c r="AU2429" s="36"/>
      <c r="AV2429" s="36"/>
      <c r="AW2429" s="36"/>
    </row>
    <row r="2430" spans="42:49">
      <c r="AP2430" s="36"/>
      <c r="AQ2430" s="36"/>
      <c r="AR2430" s="36"/>
      <c r="AS2430" s="36"/>
      <c r="AT2430" s="36"/>
      <c r="AU2430" s="36"/>
      <c r="AV2430" s="36"/>
      <c r="AW2430" s="36"/>
    </row>
    <row r="2431" spans="42:49">
      <c r="AP2431" s="36"/>
      <c r="AQ2431" s="36"/>
      <c r="AR2431" s="36"/>
      <c r="AS2431" s="36"/>
      <c r="AT2431" s="36"/>
      <c r="AU2431" s="36"/>
      <c r="AV2431" s="36"/>
      <c r="AW2431" s="36"/>
    </row>
    <row r="2432" spans="42:49">
      <c r="AP2432" s="36"/>
      <c r="AQ2432" s="36"/>
      <c r="AR2432" s="36"/>
      <c r="AS2432" s="36"/>
      <c r="AT2432" s="36"/>
      <c r="AU2432" s="36"/>
      <c r="AV2432" s="36"/>
      <c r="AW2432" s="36"/>
    </row>
    <row r="2433" spans="42:49">
      <c r="AP2433" s="36"/>
      <c r="AQ2433" s="36"/>
      <c r="AR2433" s="36"/>
      <c r="AS2433" s="36"/>
      <c r="AT2433" s="36"/>
      <c r="AU2433" s="36"/>
      <c r="AV2433" s="36"/>
      <c r="AW2433" s="36"/>
    </row>
    <row r="2434" spans="42:49">
      <c r="AP2434" s="36"/>
      <c r="AQ2434" s="36"/>
      <c r="AR2434" s="36"/>
      <c r="AS2434" s="36"/>
      <c r="AT2434" s="36"/>
      <c r="AU2434" s="36"/>
      <c r="AV2434" s="36"/>
      <c r="AW2434" s="36"/>
    </row>
    <row r="2435" spans="42:49">
      <c r="AP2435" s="36"/>
      <c r="AQ2435" s="36"/>
      <c r="AR2435" s="36"/>
      <c r="AS2435" s="36"/>
      <c r="AT2435" s="36"/>
      <c r="AU2435" s="36"/>
      <c r="AV2435" s="36"/>
      <c r="AW2435" s="36"/>
    </row>
    <row r="2436" spans="42:49">
      <c r="AP2436" s="36"/>
      <c r="AQ2436" s="36"/>
      <c r="AR2436" s="36"/>
      <c r="AS2436" s="36"/>
      <c r="AT2436" s="36"/>
      <c r="AU2436" s="36"/>
      <c r="AV2436" s="36"/>
      <c r="AW2436" s="36"/>
    </row>
    <row r="2437" spans="42:49">
      <c r="AP2437" s="36"/>
      <c r="AQ2437" s="36"/>
      <c r="AR2437" s="36"/>
      <c r="AS2437" s="36"/>
      <c r="AT2437" s="36"/>
      <c r="AU2437" s="36"/>
      <c r="AV2437" s="36"/>
      <c r="AW2437" s="36"/>
    </row>
    <row r="2438" spans="42:49">
      <c r="AP2438" s="36"/>
      <c r="AQ2438" s="36"/>
      <c r="AR2438" s="36"/>
      <c r="AS2438" s="36"/>
      <c r="AT2438" s="36"/>
      <c r="AU2438" s="36"/>
      <c r="AV2438" s="36"/>
      <c r="AW2438" s="36"/>
    </row>
    <row r="2439" spans="42:49">
      <c r="AP2439" s="36"/>
      <c r="AQ2439" s="36"/>
      <c r="AR2439" s="36"/>
      <c r="AS2439" s="36"/>
      <c r="AT2439" s="36"/>
      <c r="AU2439" s="36"/>
      <c r="AV2439" s="36"/>
      <c r="AW2439" s="36"/>
    </row>
    <row r="2440" spans="42:49">
      <c r="AP2440" s="36"/>
      <c r="AQ2440" s="36"/>
      <c r="AR2440" s="36"/>
      <c r="AS2440" s="36"/>
      <c r="AT2440" s="36"/>
      <c r="AU2440" s="36"/>
      <c r="AV2440" s="36"/>
      <c r="AW2440" s="36"/>
    </row>
    <row r="2441" spans="42:49">
      <c r="AP2441" s="36"/>
      <c r="AQ2441" s="36"/>
      <c r="AR2441" s="36"/>
      <c r="AS2441" s="36"/>
      <c r="AT2441" s="36"/>
      <c r="AU2441" s="36"/>
      <c r="AV2441" s="36"/>
      <c r="AW2441" s="36"/>
    </row>
    <row r="2442" spans="42:49">
      <c r="AP2442" s="36"/>
      <c r="AQ2442" s="36"/>
      <c r="AR2442" s="36"/>
      <c r="AS2442" s="36"/>
      <c r="AT2442" s="36"/>
      <c r="AU2442" s="36"/>
      <c r="AV2442" s="36"/>
      <c r="AW2442" s="36"/>
    </row>
    <row r="2443" spans="42:49">
      <c r="AP2443" s="36"/>
      <c r="AQ2443" s="36"/>
      <c r="AR2443" s="36"/>
      <c r="AS2443" s="36"/>
      <c r="AT2443" s="36"/>
      <c r="AU2443" s="36"/>
      <c r="AV2443" s="36"/>
      <c r="AW2443" s="36"/>
    </row>
    <row r="2444" spans="42:49">
      <c r="AP2444" s="36"/>
      <c r="AQ2444" s="36"/>
      <c r="AR2444" s="36"/>
      <c r="AS2444" s="36"/>
      <c r="AT2444" s="36"/>
      <c r="AU2444" s="36"/>
      <c r="AV2444" s="36"/>
      <c r="AW2444" s="36"/>
    </row>
    <row r="2445" spans="42:49">
      <c r="AP2445" s="36"/>
      <c r="AQ2445" s="36"/>
      <c r="AR2445" s="36"/>
      <c r="AS2445" s="36"/>
      <c r="AT2445" s="36"/>
      <c r="AU2445" s="36"/>
      <c r="AV2445" s="36"/>
      <c r="AW2445" s="36"/>
    </row>
    <row r="2446" spans="42:49">
      <c r="AP2446" s="36"/>
      <c r="AQ2446" s="36"/>
      <c r="AR2446" s="36"/>
      <c r="AS2446" s="36"/>
      <c r="AT2446" s="36"/>
      <c r="AU2446" s="36"/>
      <c r="AV2446" s="36"/>
      <c r="AW2446" s="36"/>
    </row>
    <row r="2447" spans="42:49">
      <c r="AP2447" s="36"/>
      <c r="AQ2447" s="36"/>
      <c r="AR2447" s="36"/>
      <c r="AS2447" s="36"/>
      <c r="AT2447" s="36"/>
      <c r="AU2447" s="36"/>
      <c r="AV2447" s="36"/>
      <c r="AW2447" s="36"/>
    </row>
    <row r="2448" spans="42:49">
      <c r="AP2448" s="36"/>
      <c r="AQ2448" s="36"/>
      <c r="AR2448" s="36"/>
      <c r="AS2448" s="36"/>
      <c r="AT2448" s="36"/>
      <c r="AU2448" s="36"/>
      <c r="AV2448" s="36"/>
      <c r="AW2448" s="36"/>
    </row>
    <row r="2449" spans="42:49">
      <c r="AP2449" s="36"/>
      <c r="AQ2449" s="36"/>
      <c r="AR2449" s="36"/>
      <c r="AS2449" s="36"/>
      <c r="AT2449" s="36"/>
      <c r="AU2449" s="36"/>
      <c r="AV2449" s="36"/>
      <c r="AW2449" s="36"/>
    </row>
    <row r="2450" spans="42:49">
      <c r="AP2450" s="36"/>
      <c r="AQ2450" s="36"/>
      <c r="AR2450" s="36"/>
      <c r="AS2450" s="36"/>
      <c r="AT2450" s="36"/>
      <c r="AU2450" s="36"/>
      <c r="AV2450" s="36"/>
      <c r="AW2450" s="36"/>
    </row>
    <row r="2451" spans="42:49">
      <c r="AP2451" s="36"/>
      <c r="AQ2451" s="36"/>
      <c r="AR2451" s="36"/>
      <c r="AS2451" s="36"/>
      <c r="AT2451" s="36"/>
      <c r="AU2451" s="36"/>
      <c r="AV2451" s="36"/>
      <c r="AW2451" s="36"/>
    </row>
    <row r="2452" spans="42:49">
      <c r="AP2452" s="36"/>
      <c r="AQ2452" s="36"/>
      <c r="AR2452" s="36"/>
      <c r="AS2452" s="36"/>
      <c r="AT2452" s="36"/>
      <c r="AU2452" s="36"/>
      <c r="AV2452" s="36"/>
      <c r="AW2452" s="36"/>
    </row>
    <row r="2453" spans="42:49">
      <c r="AP2453" s="36"/>
      <c r="AQ2453" s="36"/>
      <c r="AR2453" s="36"/>
      <c r="AS2453" s="36"/>
      <c r="AT2453" s="36"/>
      <c r="AU2453" s="36"/>
      <c r="AV2453" s="36"/>
      <c r="AW2453" s="36"/>
    </row>
    <row r="2454" spans="42:49">
      <c r="AP2454" s="36"/>
      <c r="AQ2454" s="36"/>
      <c r="AR2454" s="36"/>
      <c r="AS2454" s="36"/>
      <c r="AT2454" s="36"/>
      <c r="AU2454" s="36"/>
      <c r="AV2454" s="36"/>
      <c r="AW2454" s="36"/>
    </row>
    <row r="2455" spans="42:49">
      <c r="AP2455" s="36"/>
      <c r="AQ2455" s="36"/>
      <c r="AR2455" s="36"/>
      <c r="AS2455" s="36"/>
      <c r="AT2455" s="36"/>
      <c r="AU2455" s="36"/>
      <c r="AV2455" s="36"/>
      <c r="AW2455" s="36"/>
    </row>
    <row r="2456" spans="42:49">
      <c r="AP2456" s="36"/>
      <c r="AQ2456" s="36"/>
      <c r="AR2456" s="36"/>
      <c r="AS2456" s="36"/>
      <c r="AT2456" s="36"/>
      <c r="AU2456" s="36"/>
      <c r="AV2456" s="36"/>
      <c r="AW2456" s="36"/>
    </row>
    <row r="2457" spans="42:49">
      <c r="AP2457" s="36"/>
      <c r="AQ2457" s="36"/>
      <c r="AR2457" s="36"/>
      <c r="AS2457" s="36"/>
      <c r="AT2457" s="36"/>
      <c r="AU2457" s="36"/>
      <c r="AV2457" s="36"/>
      <c r="AW2457" s="36"/>
    </row>
    <row r="2458" spans="42:49">
      <c r="AP2458" s="36"/>
      <c r="AQ2458" s="36"/>
      <c r="AR2458" s="36"/>
      <c r="AS2458" s="36"/>
      <c r="AT2458" s="36"/>
      <c r="AU2458" s="36"/>
      <c r="AV2458" s="36"/>
      <c r="AW2458" s="36"/>
    </row>
    <row r="2459" spans="42:49">
      <c r="AP2459" s="36"/>
      <c r="AQ2459" s="36"/>
      <c r="AR2459" s="36"/>
      <c r="AS2459" s="36"/>
      <c r="AT2459" s="36"/>
      <c r="AU2459" s="36"/>
      <c r="AV2459" s="36"/>
      <c r="AW2459" s="36"/>
    </row>
    <row r="2460" spans="42:49">
      <c r="AP2460" s="36"/>
      <c r="AQ2460" s="36"/>
      <c r="AR2460" s="36"/>
      <c r="AS2460" s="36"/>
      <c r="AT2460" s="36"/>
      <c r="AU2460" s="36"/>
      <c r="AV2460" s="36"/>
      <c r="AW2460" s="36"/>
    </row>
    <row r="2461" spans="42:49">
      <c r="AP2461" s="36"/>
      <c r="AQ2461" s="36"/>
      <c r="AR2461" s="36"/>
      <c r="AS2461" s="36"/>
      <c r="AT2461" s="36"/>
      <c r="AU2461" s="36"/>
      <c r="AV2461" s="36"/>
      <c r="AW2461" s="36"/>
    </row>
    <row r="2462" spans="42:49">
      <c r="AP2462" s="36"/>
      <c r="AQ2462" s="36"/>
      <c r="AR2462" s="36"/>
      <c r="AS2462" s="36"/>
      <c r="AT2462" s="36"/>
      <c r="AU2462" s="36"/>
      <c r="AV2462" s="36"/>
      <c r="AW2462" s="36"/>
    </row>
    <row r="2463" spans="42:49">
      <c r="AP2463" s="36"/>
      <c r="AQ2463" s="36"/>
      <c r="AR2463" s="36"/>
      <c r="AS2463" s="36"/>
      <c r="AT2463" s="36"/>
      <c r="AU2463" s="36"/>
      <c r="AV2463" s="36"/>
      <c r="AW2463" s="36"/>
    </row>
    <row r="2464" spans="42:49">
      <c r="AP2464" s="36"/>
      <c r="AQ2464" s="36"/>
      <c r="AR2464" s="36"/>
      <c r="AS2464" s="36"/>
      <c r="AT2464" s="36"/>
      <c r="AU2464" s="36"/>
      <c r="AV2464" s="36"/>
      <c r="AW2464" s="36"/>
    </row>
    <row r="2465" spans="42:49">
      <c r="AP2465" s="36"/>
      <c r="AQ2465" s="36"/>
      <c r="AR2465" s="36"/>
      <c r="AS2465" s="36"/>
      <c r="AT2465" s="36"/>
      <c r="AU2465" s="36"/>
      <c r="AV2465" s="36"/>
      <c r="AW2465" s="36"/>
    </row>
    <row r="2466" spans="42:49">
      <c r="AP2466" s="36"/>
      <c r="AQ2466" s="36"/>
      <c r="AR2466" s="36"/>
      <c r="AS2466" s="36"/>
      <c r="AT2466" s="36"/>
      <c r="AU2466" s="36"/>
      <c r="AV2466" s="36"/>
      <c r="AW2466" s="36"/>
    </row>
    <row r="2467" spans="42:49">
      <c r="AP2467" s="36"/>
      <c r="AQ2467" s="36"/>
      <c r="AR2467" s="36"/>
      <c r="AS2467" s="36"/>
      <c r="AT2467" s="36"/>
      <c r="AU2467" s="36"/>
      <c r="AV2467" s="36"/>
      <c r="AW2467" s="36"/>
    </row>
    <row r="2468" spans="42:49">
      <c r="AP2468" s="36"/>
      <c r="AQ2468" s="36"/>
      <c r="AR2468" s="36"/>
      <c r="AS2468" s="36"/>
      <c r="AT2468" s="36"/>
      <c r="AU2468" s="36"/>
      <c r="AV2468" s="36"/>
      <c r="AW2468" s="36"/>
    </row>
    <row r="2469" spans="42:49">
      <c r="AP2469" s="36"/>
      <c r="AQ2469" s="36"/>
      <c r="AR2469" s="36"/>
      <c r="AS2469" s="36"/>
      <c r="AT2469" s="36"/>
      <c r="AU2469" s="36"/>
      <c r="AV2469" s="36"/>
      <c r="AW2469" s="36"/>
    </row>
    <row r="2470" spans="42:49">
      <c r="AP2470" s="36"/>
      <c r="AQ2470" s="36"/>
      <c r="AR2470" s="36"/>
      <c r="AS2470" s="36"/>
      <c r="AT2470" s="36"/>
      <c r="AU2470" s="36"/>
      <c r="AV2470" s="36"/>
      <c r="AW2470" s="36"/>
    </row>
    <row r="2471" spans="42:49">
      <c r="AP2471" s="36"/>
      <c r="AQ2471" s="36"/>
      <c r="AR2471" s="36"/>
      <c r="AS2471" s="36"/>
      <c r="AT2471" s="36"/>
      <c r="AU2471" s="36"/>
      <c r="AV2471" s="36"/>
      <c r="AW2471" s="36"/>
    </row>
    <row r="2472" spans="42:49">
      <c r="AP2472" s="36"/>
      <c r="AQ2472" s="36"/>
      <c r="AR2472" s="36"/>
      <c r="AS2472" s="36"/>
      <c r="AT2472" s="36"/>
      <c r="AU2472" s="36"/>
      <c r="AV2472" s="36"/>
      <c r="AW2472" s="36"/>
    </row>
    <row r="2473" spans="42:49">
      <c r="AP2473" s="36"/>
      <c r="AQ2473" s="36"/>
      <c r="AR2473" s="36"/>
      <c r="AS2473" s="36"/>
      <c r="AT2473" s="36"/>
      <c r="AU2473" s="36"/>
      <c r="AV2473" s="36"/>
      <c r="AW2473" s="36"/>
    </row>
    <row r="2474" spans="42:49">
      <c r="AP2474" s="36"/>
      <c r="AQ2474" s="36"/>
      <c r="AR2474" s="36"/>
      <c r="AS2474" s="36"/>
      <c r="AT2474" s="36"/>
      <c r="AU2474" s="36"/>
      <c r="AV2474" s="36"/>
      <c r="AW2474" s="36"/>
    </row>
    <row r="2475" spans="42:49">
      <c r="AP2475" s="36"/>
      <c r="AQ2475" s="36"/>
      <c r="AR2475" s="36"/>
      <c r="AS2475" s="36"/>
      <c r="AT2475" s="36"/>
      <c r="AU2475" s="36"/>
      <c r="AV2475" s="36"/>
      <c r="AW2475" s="36"/>
    </row>
    <row r="2476" spans="42:49">
      <c r="AP2476" s="36"/>
      <c r="AQ2476" s="36"/>
      <c r="AR2476" s="36"/>
      <c r="AS2476" s="36"/>
      <c r="AT2476" s="36"/>
      <c r="AU2476" s="36"/>
      <c r="AV2476" s="36"/>
      <c r="AW2476" s="36"/>
    </row>
    <row r="2477" spans="42:49">
      <c r="AP2477" s="36"/>
      <c r="AQ2477" s="36"/>
      <c r="AR2477" s="36"/>
      <c r="AS2477" s="36"/>
      <c r="AT2477" s="36"/>
      <c r="AU2477" s="36"/>
      <c r="AV2477" s="36"/>
      <c r="AW2477" s="36"/>
    </row>
    <row r="2478" spans="42:49">
      <c r="AP2478" s="36"/>
      <c r="AQ2478" s="36"/>
      <c r="AR2478" s="36"/>
      <c r="AS2478" s="36"/>
      <c r="AT2478" s="36"/>
      <c r="AU2478" s="36"/>
      <c r="AV2478" s="36"/>
      <c r="AW2478" s="36"/>
    </row>
    <row r="2479" spans="42:49">
      <c r="AP2479" s="36"/>
      <c r="AQ2479" s="36"/>
      <c r="AR2479" s="36"/>
      <c r="AS2479" s="36"/>
      <c r="AT2479" s="36"/>
      <c r="AU2479" s="36"/>
      <c r="AV2479" s="36"/>
      <c r="AW2479" s="36"/>
    </row>
    <row r="2480" spans="42:49">
      <c r="AP2480" s="36"/>
      <c r="AQ2480" s="36"/>
      <c r="AR2480" s="36"/>
      <c r="AS2480" s="36"/>
      <c r="AT2480" s="36"/>
      <c r="AU2480" s="36"/>
      <c r="AV2480" s="36"/>
      <c r="AW2480" s="36"/>
    </row>
    <row r="2481" spans="42:49">
      <c r="AP2481" s="36"/>
      <c r="AQ2481" s="36"/>
      <c r="AR2481" s="36"/>
      <c r="AS2481" s="36"/>
      <c r="AT2481" s="36"/>
      <c r="AU2481" s="36"/>
      <c r="AV2481" s="36"/>
      <c r="AW2481" s="36"/>
    </row>
    <row r="2482" spans="42:49">
      <c r="AP2482" s="36"/>
      <c r="AQ2482" s="36"/>
      <c r="AR2482" s="36"/>
      <c r="AS2482" s="36"/>
      <c r="AT2482" s="36"/>
      <c r="AU2482" s="36"/>
      <c r="AV2482" s="36"/>
      <c r="AW2482" s="36"/>
    </row>
    <row r="2483" spans="42:49">
      <c r="AP2483" s="36"/>
      <c r="AQ2483" s="36"/>
      <c r="AR2483" s="36"/>
      <c r="AS2483" s="36"/>
      <c r="AT2483" s="36"/>
      <c r="AU2483" s="36"/>
      <c r="AV2483" s="36"/>
      <c r="AW2483" s="36"/>
    </row>
    <row r="2484" spans="42:49">
      <c r="AP2484" s="36"/>
      <c r="AQ2484" s="36"/>
      <c r="AR2484" s="36"/>
      <c r="AS2484" s="36"/>
      <c r="AT2484" s="36"/>
      <c r="AU2484" s="36"/>
      <c r="AV2484" s="36"/>
      <c r="AW2484" s="36"/>
    </row>
    <row r="2485" spans="42:49">
      <c r="AP2485" s="36"/>
      <c r="AQ2485" s="36"/>
      <c r="AR2485" s="36"/>
      <c r="AS2485" s="36"/>
      <c r="AT2485" s="36"/>
      <c r="AU2485" s="36"/>
      <c r="AV2485" s="36"/>
      <c r="AW2485" s="36"/>
    </row>
    <row r="2486" spans="42:49">
      <c r="AP2486" s="36"/>
      <c r="AQ2486" s="36"/>
      <c r="AR2486" s="36"/>
      <c r="AS2486" s="36"/>
      <c r="AT2486" s="36"/>
      <c r="AU2486" s="36"/>
      <c r="AV2486" s="36"/>
      <c r="AW2486" s="36"/>
    </row>
    <row r="2487" spans="42:49">
      <c r="AP2487" s="36"/>
      <c r="AQ2487" s="36"/>
      <c r="AR2487" s="36"/>
      <c r="AS2487" s="36"/>
      <c r="AT2487" s="36"/>
      <c r="AU2487" s="36"/>
      <c r="AV2487" s="36"/>
      <c r="AW2487" s="36"/>
    </row>
    <row r="2488" spans="42:49">
      <c r="AP2488" s="36"/>
      <c r="AQ2488" s="36"/>
      <c r="AR2488" s="36"/>
      <c r="AS2488" s="36"/>
      <c r="AT2488" s="36"/>
      <c r="AU2488" s="36"/>
      <c r="AV2488" s="36"/>
      <c r="AW2488" s="36"/>
    </row>
    <row r="2489" spans="42:49">
      <c r="AP2489" s="36"/>
      <c r="AQ2489" s="36"/>
      <c r="AR2489" s="36"/>
      <c r="AS2489" s="36"/>
      <c r="AT2489" s="36"/>
      <c r="AU2489" s="36"/>
      <c r="AV2489" s="36"/>
      <c r="AW2489" s="36"/>
    </row>
    <row r="2490" spans="42:49">
      <c r="AP2490" s="36"/>
      <c r="AQ2490" s="36"/>
      <c r="AR2490" s="36"/>
      <c r="AS2490" s="36"/>
      <c r="AT2490" s="36"/>
      <c r="AU2490" s="36"/>
      <c r="AV2490" s="36"/>
      <c r="AW2490" s="36"/>
    </row>
    <row r="2491" spans="42:49">
      <c r="AP2491" s="36"/>
      <c r="AQ2491" s="36"/>
      <c r="AR2491" s="36"/>
      <c r="AS2491" s="36"/>
      <c r="AT2491" s="36"/>
      <c r="AU2491" s="36"/>
      <c r="AV2491" s="36"/>
      <c r="AW2491" s="36"/>
    </row>
    <row r="2492" spans="42:49">
      <c r="AP2492" s="36"/>
      <c r="AQ2492" s="36"/>
      <c r="AR2492" s="36"/>
      <c r="AS2492" s="36"/>
      <c r="AT2492" s="36"/>
      <c r="AU2492" s="36"/>
      <c r="AV2492" s="36"/>
      <c r="AW2492" s="36"/>
    </row>
    <row r="2493" spans="42:49">
      <c r="AP2493" s="36"/>
      <c r="AQ2493" s="36"/>
      <c r="AR2493" s="36"/>
      <c r="AS2493" s="36"/>
      <c r="AT2493" s="36"/>
      <c r="AU2493" s="36"/>
      <c r="AV2493" s="36"/>
      <c r="AW2493" s="36"/>
    </row>
    <row r="2494" spans="42:49">
      <c r="AP2494" s="36"/>
      <c r="AQ2494" s="36"/>
      <c r="AR2494" s="36"/>
      <c r="AS2494" s="36"/>
      <c r="AT2494" s="36"/>
      <c r="AU2494" s="36"/>
      <c r="AV2494" s="36"/>
      <c r="AW2494" s="36"/>
    </row>
    <row r="2495" spans="42:49">
      <c r="AP2495" s="36"/>
      <c r="AQ2495" s="36"/>
      <c r="AR2495" s="36"/>
      <c r="AS2495" s="36"/>
      <c r="AT2495" s="36"/>
      <c r="AU2495" s="36"/>
      <c r="AV2495" s="36"/>
      <c r="AW2495" s="36"/>
    </row>
    <row r="2496" spans="42:49">
      <c r="AP2496" s="36"/>
      <c r="AQ2496" s="36"/>
      <c r="AR2496" s="36"/>
      <c r="AS2496" s="36"/>
      <c r="AT2496" s="36"/>
      <c r="AU2496" s="36"/>
      <c r="AV2496" s="36"/>
      <c r="AW2496" s="36"/>
    </row>
    <row r="2497" spans="42:49">
      <c r="AP2497" s="36"/>
      <c r="AQ2497" s="36"/>
      <c r="AR2497" s="36"/>
      <c r="AS2497" s="36"/>
      <c r="AT2497" s="36"/>
      <c r="AU2497" s="36"/>
      <c r="AV2497" s="36"/>
      <c r="AW2497" s="36"/>
    </row>
    <row r="2498" spans="42:49">
      <c r="AP2498" s="36"/>
      <c r="AQ2498" s="36"/>
      <c r="AR2498" s="36"/>
      <c r="AS2498" s="36"/>
      <c r="AT2498" s="36"/>
      <c r="AU2498" s="36"/>
      <c r="AV2498" s="36"/>
      <c r="AW2498" s="36"/>
    </row>
    <row r="2499" spans="42:49">
      <c r="AP2499" s="36"/>
      <c r="AQ2499" s="36"/>
      <c r="AR2499" s="36"/>
      <c r="AS2499" s="36"/>
      <c r="AT2499" s="36"/>
      <c r="AU2499" s="36"/>
      <c r="AV2499" s="36"/>
      <c r="AW2499" s="36"/>
    </row>
    <row r="2500" spans="42:49">
      <c r="AP2500" s="36"/>
      <c r="AQ2500" s="36"/>
      <c r="AR2500" s="36"/>
      <c r="AS2500" s="36"/>
      <c r="AT2500" s="36"/>
      <c r="AU2500" s="36"/>
      <c r="AV2500" s="36"/>
      <c r="AW2500" s="36"/>
    </row>
  </sheetData>
  <pageMargins left="0.7" right="0.7" top="0.75" bottom="0.75" header="0.3" footer="0.3"/>
  <customProperties>
    <customPr name="Programm_cenniki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AW2500"/>
  <sheetViews>
    <sheetView workbookViewId="0"/>
  </sheetViews>
  <sheetFormatPr defaultRowHeight="12.75"/>
  <sheetData>
    <row r="1" spans="1:49">
      <c r="A1" s="37" t="s">
        <v>621</v>
      </c>
      <c r="B1" s="37" t="s">
        <v>627</v>
      </c>
    </row>
    <row r="2" spans="1:49">
      <c r="A2" s="37" t="s">
        <v>622</v>
      </c>
      <c r="B2" s="37" t="s">
        <v>628</v>
      </c>
    </row>
    <row r="3" spans="1:49">
      <c r="A3" s="37" t="s">
        <v>623</v>
      </c>
      <c r="B3" s="37"/>
    </row>
    <row r="4" spans="1:49">
      <c r="A4" s="37" t="s">
        <v>624</v>
      </c>
      <c r="B4" s="37" t="s">
        <v>625</v>
      </c>
    </row>
    <row r="5" spans="1:49">
      <c r="A5" s="37" t="s">
        <v>626</v>
      </c>
      <c r="B5" s="37">
        <v>1</v>
      </c>
      <c r="AP5">
        <f>COUNTA(AP9:AP2500)</f>
        <v>0</v>
      </c>
    </row>
    <row r="6" spans="1:49">
      <c r="AP6" s="36">
        <f>MAX(AP9:AP2500)</f>
        <v>0</v>
      </c>
    </row>
    <row r="7" spans="1:49">
      <c r="AP7" s="36">
        <f>MAX(MAX(AP9:AP2500),COUNTA(AP9:AP2500))</f>
        <v>0</v>
      </c>
    </row>
    <row r="8" spans="1:49" ht="38.25">
      <c r="AP8" s="35" t="s">
        <v>320</v>
      </c>
    </row>
    <row r="9" spans="1:49">
      <c r="AP9" s="36"/>
      <c r="AQ9" s="36"/>
      <c r="AR9" s="36"/>
      <c r="AS9" s="36"/>
      <c r="AT9" s="36"/>
      <c r="AU9" s="36"/>
      <c r="AV9" s="36"/>
      <c r="AW9" s="36"/>
    </row>
    <row r="10" spans="1:49">
      <c r="AP10" s="36"/>
      <c r="AQ10" s="36"/>
      <c r="AR10" s="36"/>
      <c r="AS10" s="36"/>
      <c r="AT10" s="36"/>
      <c r="AU10" s="36"/>
      <c r="AV10" s="36"/>
      <c r="AW10" s="36"/>
    </row>
    <row r="11" spans="1:49">
      <c r="AP11" s="36"/>
      <c r="AQ11" s="36"/>
      <c r="AR11" s="36"/>
      <c r="AS11" s="36"/>
      <c r="AT11" s="36"/>
      <c r="AU11" s="36"/>
      <c r="AV11" s="36"/>
      <c r="AW11" s="36"/>
    </row>
    <row r="12" spans="1:49">
      <c r="AP12" s="36"/>
      <c r="AQ12" s="36"/>
      <c r="AR12" s="36"/>
      <c r="AS12" s="36"/>
      <c r="AT12" s="36"/>
      <c r="AU12" s="36"/>
      <c r="AV12" s="36"/>
      <c r="AW12" s="36"/>
    </row>
    <row r="13" spans="1:49">
      <c r="AP13" s="36"/>
      <c r="AQ13" s="36"/>
      <c r="AR13" s="36"/>
      <c r="AS13" s="36"/>
      <c r="AT13" s="36"/>
      <c r="AU13" s="36"/>
      <c r="AV13" s="36"/>
      <c r="AW13" s="36"/>
    </row>
    <row r="14" spans="1:49">
      <c r="AP14" s="36"/>
      <c r="AQ14" s="36"/>
      <c r="AR14" s="36"/>
      <c r="AS14" s="36"/>
      <c r="AT14" s="36"/>
      <c r="AU14" s="36"/>
      <c r="AV14" s="36"/>
      <c r="AW14" s="36"/>
    </row>
    <row r="15" spans="1:49">
      <c r="AP15" s="36"/>
      <c r="AQ15" s="36"/>
      <c r="AR15" s="36"/>
      <c r="AS15" s="36"/>
      <c r="AT15" s="36"/>
      <c r="AU15" s="36"/>
      <c r="AV15" s="36"/>
      <c r="AW15" s="36"/>
    </row>
    <row r="16" spans="1:49">
      <c r="AP16" s="36"/>
      <c r="AQ16" s="36"/>
      <c r="AR16" s="36"/>
      <c r="AS16" s="36"/>
      <c r="AT16" s="36"/>
      <c r="AU16" s="36"/>
      <c r="AV16" s="36"/>
      <c r="AW16" s="36"/>
    </row>
    <row r="17" spans="42:49">
      <c r="AP17" s="36"/>
      <c r="AQ17" s="36"/>
      <c r="AR17" s="36"/>
      <c r="AS17" s="36"/>
      <c r="AT17" s="36"/>
      <c r="AU17" s="36"/>
      <c r="AV17" s="36"/>
      <c r="AW17" s="36"/>
    </row>
    <row r="18" spans="42:49">
      <c r="AP18" s="36"/>
      <c r="AQ18" s="36"/>
      <c r="AR18" s="36"/>
      <c r="AS18" s="36"/>
      <c r="AT18" s="36"/>
      <c r="AU18" s="36"/>
      <c r="AV18" s="36"/>
      <c r="AW18" s="36"/>
    </row>
    <row r="19" spans="42:49">
      <c r="AP19" s="36"/>
      <c r="AQ19" s="36"/>
      <c r="AR19" s="36"/>
      <c r="AS19" s="36"/>
      <c r="AT19" s="36"/>
      <c r="AU19" s="36"/>
      <c r="AV19" s="36"/>
      <c r="AW19" s="36"/>
    </row>
    <row r="20" spans="42:49">
      <c r="AP20" s="36"/>
      <c r="AQ20" s="36"/>
      <c r="AR20" s="36"/>
      <c r="AS20" s="36"/>
      <c r="AT20" s="36"/>
      <c r="AU20" s="36"/>
      <c r="AV20" s="36"/>
      <c r="AW20" s="36"/>
    </row>
    <row r="21" spans="42:49">
      <c r="AP21" s="36"/>
      <c r="AQ21" s="36"/>
      <c r="AR21" s="36"/>
      <c r="AS21" s="36"/>
      <c r="AT21" s="36"/>
      <c r="AU21" s="36"/>
      <c r="AV21" s="36"/>
      <c r="AW21" s="36"/>
    </row>
    <row r="22" spans="42:49">
      <c r="AP22" s="36"/>
      <c r="AQ22" s="36"/>
      <c r="AR22" s="36"/>
      <c r="AS22" s="36"/>
      <c r="AT22" s="36"/>
      <c r="AU22" s="36"/>
      <c r="AV22" s="36"/>
      <c r="AW22" s="36"/>
    </row>
    <row r="23" spans="42:49">
      <c r="AP23" s="36"/>
      <c r="AQ23" s="36"/>
      <c r="AR23" s="36"/>
      <c r="AS23" s="36"/>
      <c r="AT23" s="36"/>
      <c r="AU23" s="36"/>
      <c r="AV23" s="36"/>
      <c r="AW23" s="36"/>
    </row>
    <row r="24" spans="42:49">
      <c r="AP24" s="36"/>
      <c r="AQ24" s="36"/>
      <c r="AR24" s="36"/>
      <c r="AS24" s="36"/>
      <c r="AT24" s="36"/>
      <c r="AU24" s="36"/>
      <c r="AV24" s="36"/>
      <c r="AW24" s="36"/>
    </row>
    <row r="25" spans="42:49">
      <c r="AP25" s="36"/>
      <c r="AQ25" s="36"/>
      <c r="AR25" s="36"/>
      <c r="AS25" s="36"/>
      <c r="AT25" s="36"/>
      <c r="AU25" s="36"/>
      <c r="AV25" s="36"/>
      <c r="AW25" s="36"/>
    </row>
    <row r="26" spans="42:49">
      <c r="AP26" s="36"/>
      <c r="AQ26" s="36"/>
      <c r="AR26" s="36"/>
      <c r="AS26" s="36"/>
      <c r="AT26" s="36"/>
      <c r="AU26" s="36"/>
      <c r="AV26" s="36"/>
      <c r="AW26" s="36"/>
    </row>
    <row r="27" spans="42:49">
      <c r="AP27" s="36"/>
      <c r="AQ27" s="36"/>
      <c r="AR27" s="36"/>
      <c r="AS27" s="36"/>
      <c r="AT27" s="36"/>
      <c r="AU27" s="36"/>
      <c r="AV27" s="36"/>
      <c r="AW27" s="36"/>
    </row>
    <row r="28" spans="42:49">
      <c r="AP28" s="36"/>
      <c r="AQ28" s="36"/>
      <c r="AR28" s="36"/>
      <c r="AS28" s="36"/>
      <c r="AT28" s="36"/>
      <c r="AU28" s="36"/>
      <c r="AV28" s="36"/>
      <c r="AW28" s="36"/>
    </row>
    <row r="29" spans="42:49">
      <c r="AP29" s="36"/>
      <c r="AQ29" s="36"/>
      <c r="AR29" s="36"/>
      <c r="AS29" s="36"/>
      <c r="AT29" s="36"/>
      <c r="AU29" s="36"/>
      <c r="AV29" s="36"/>
      <c r="AW29" s="36"/>
    </row>
    <row r="30" spans="42:49">
      <c r="AP30" s="36"/>
      <c r="AQ30" s="36"/>
      <c r="AR30" s="36"/>
      <c r="AS30" s="36"/>
      <c r="AT30" s="36"/>
      <c r="AU30" s="36"/>
      <c r="AV30" s="36"/>
      <c r="AW30" s="36"/>
    </row>
    <row r="31" spans="42:49">
      <c r="AP31" s="36"/>
      <c r="AQ31" s="36"/>
      <c r="AR31" s="36"/>
      <c r="AS31" s="36"/>
      <c r="AT31" s="36"/>
      <c r="AU31" s="36"/>
      <c r="AV31" s="36"/>
      <c r="AW31" s="36"/>
    </row>
    <row r="32" spans="42:49">
      <c r="AP32" s="36"/>
      <c r="AQ32" s="36"/>
      <c r="AR32" s="36"/>
      <c r="AS32" s="36"/>
      <c r="AT32" s="36"/>
      <c r="AU32" s="36"/>
      <c r="AV32" s="36"/>
      <c r="AW32" s="36"/>
    </row>
    <row r="33" spans="42:49">
      <c r="AP33" s="36"/>
      <c r="AQ33" s="36"/>
      <c r="AR33" s="36"/>
      <c r="AS33" s="36"/>
      <c r="AT33" s="36"/>
      <c r="AU33" s="36"/>
      <c r="AV33" s="36"/>
      <c r="AW33" s="36"/>
    </row>
    <row r="34" spans="42:49">
      <c r="AP34" s="36"/>
      <c r="AQ34" s="36"/>
      <c r="AR34" s="36"/>
      <c r="AS34" s="36"/>
      <c r="AT34" s="36"/>
      <c r="AU34" s="36"/>
      <c r="AV34" s="36"/>
      <c r="AW34" s="36"/>
    </row>
    <row r="35" spans="42:49">
      <c r="AP35" s="36"/>
      <c r="AQ35" s="36"/>
      <c r="AR35" s="36"/>
      <c r="AS35" s="36"/>
      <c r="AT35" s="36"/>
      <c r="AU35" s="36"/>
      <c r="AV35" s="36"/>
      <c r="AW35" s="36"/>
    </row>
    <row r="36" spans="42:49">
      <c r="AP36" s="36"/>
      <c r="AQ36" s="36"/>
      <c r="AR36" s="36"/>
      <c r="AS36" s="36"/>
      <c r="AT36" s="36"/>
      <c r="AU36" s="36"/>
      <c r="AV36" s="36"/>
      <c r="AW36" s="36"/>
    </row>
    <row r="37" spans="42:49">
      <c r="AP37" s="36"/>
      <c r="AQ37" s="36"/>
      <c r="AR37" s="36"/>
      <c r="AS37" s="36"/>
      <c r="AT37" s="36"/>
      <c r="AU37" s="36"/>
      <c r="AV37" s="36"/>
      <c r="AW37" s="36"/>
    </row>
    <row r="38" spans="42:49">
      <c r="AP38" s="36"/>
      <c r="AQ38" s="36"/>
      <c r="AR38" s="36"/>
      <c r="AS38" s="36"/>
      <c r="AT38" s="36"/>
      <c r="AU38" s="36"/>
      <c r="AV38" s="36"/>
      <c r="AW38" s="36"/>
    </row>
    <row r="39" spans="42:49">
      <c r="AP39" s="36"/>
      <c r="AQ39" s="36"/>
      <c r="AR39" s="36"/>
      <c r="AS39" s="36"/>
      <c r="AT39" s="36"/>
      <c r="AU39" s="36"/>
      <c r="AV39" s="36"/>
      <c r="AW39" s="36"/>
    </row>
    <row r="40" spans="42:49">
      <c r="AP40" s="36"/>
      <c r="AQ40" s="36"/>
      <c r="AR40" s="36"/>
      <c r="AS40" s="36"/>
      <c r="AT40" s="36"/>
      <c r="AU40" s="36"/>
      <c r="AV40" s="36"/>
      <c r="AW40" s="36"/>
    </row>
    <row r="41" spans="42:49">
      <c r="AP41" s="36"/>
      <c r="AQ41" s="36"/>
      <c r="AR41" s="36"/>
      <c r="AS41" s="36"/>
      <c r="AT41" s="36"/>
      <c r="AU41" s="36"/>
      <c r="AV41" s="36"/>
      <c r="AW41" s="36"/>
    </row>
    <row r="42" spans="42:49">
      <c r="AP42" s="36"/>
      <c r="AQ42" s="36"/>
      <c r="AR42" s="36"/>
      <c r="AS42" s="36"/>
      <c r="AT42" s="36"/>
      <c r="AU42" s="36"/>
      <c r="AV42" s="36"/>
      <c r="AW42" s="36"/>
    </row>
    <row r="43" spans="42:49">
      <c r="AP43" s="36"/>
      <c r="AQ43" s="36"/>
      <c r="AR43" s="36"/>
      <c r="AS43" s="36"/>
      <c r="AT43" s="36"/>
      <c r="AU43" s="36"/>
      <c r="AV43" s="36"/>
      <c r="AW43" s="36"/>
    </row>
    <row r="44" spans="42:49">
      <c r="AP44" s="36"/>
      <c r="AQ44" s="36"/>
      <c r="AR44" s="36"/>
      <c r="AS44" s="36"/>
      <c r="AT44" s="36"/>
      <c r="AU44" s="36"/>
      <c r="AV44" s="36"/>
      <c r="AW44" s="36"/>
    </row>
    <row r="45" spans="42:49">
      <c r="AP45" s="36"/>
      <c r="AQ45" s="36"/>
      <c r="AR45" s="36"/>
      <c r="AS45" s="36"/>
      <c r="AT45" s="36"/>
      <c r="AU45" s="36"/>
      <c r="AV45" s="36"/>
      <c r="AW45" s="36"/>
    </row>
    <row r="46" spans="42:49">
      <c r="AP46" s="36"/>
      <c r="AQ46" s="36"/>
      <c r="AR46" s="36"/>
      <c r="AS46" s="36"/>
      <c r="AT46" s="36"/>
      <c r="AU46" s="36"/>
      <c r="AV46" s="36"/>
      <c r="AW46" s="36"/>
    </row>
    <row r="47" spans="42:49">
      <c r="AP47" s="36"/>
      <c r="AQ47" s="36"/>
      <c r="AR47" s="36"/>
      <c r="AS47" s="36"/>
      <c r="AT47" s="36"/>
      <c r="AU47" s="36"/>
      <c r="AV47" s="36"/>
      <c r="AW47" s="36"/>
    </row>
    <row r="48" spans="42:49">
      <c r="AP48" s="36"/>
      <c r="AQ48" s="36"/>
      <c r="AR48" s="36"/>
      <c r="AS48" s="36"/>
      <c r="AT48" s="36"/>
      <c r="AU48" s="36"/>
      <c r="AV48" s="36"/>
      <c r="AW48" s="36"/>
    </row>
    <row r="49" spans="42:49">
      <c r="AP49" s="36"/>
      <c r="AQ49" s="36"/>
      <c r="AR49" s="36"/>
      <c r="AS49" s="36"/>
      <c r="AT49" s="36"/>
      <c r="AU49" s="36"/>
      <c r="AV49" s="36"/>
      <c r="AW49" s="36"/>
    </row>
    <row r="50" spans="42:49">
      <c r="AP50" s="36"/>
      <c r="AQ50" s="36"/>
      <c r="AR50" s="36"/>
      <c r="AS50" s="36"/>
      <c r="AT50" s="36"/>
      <c r="AU50" s="36"/>
      <c r="AV50" s="36"/>
      <c r="AW50" s="36"/>
    </row>
    <row r="51" spans="42:49">
      <c r="AP51" s="36"/>
      <c r="AQ51" s="36"/>
      <c r="AR51" s="36"/>
      <c r="AS51" s="36"/>
      <c r="AT51" s="36"/>
      <c r="AU51" s="36"/>
      <c r="AV51" s="36"/>
      <c r="AW51" s="36"/>
    </row>
    <row r="52" spans="42:49">
      <c r="AP52" s="36"/>
      <c r="AQ52" s="36"/>
      <c r="AR52" s="36"/>
      <c r="AS52" s="36"/>
      <c r="AT52" s="36"/>
      <c r="AU52" s="36"/>
      <c r="AV52" s="36"/>
      <c r="AW52" s="36"/>
    </row>
    <row r="53" spans="42:49">
      <c r="AP53" s="36"/>
      <c r="AQ53" s="36"/>
      <c r="AR53" s="36"/>
      <c r="AS53" s="36"/>
      <c r="AT53" s="36"/>
      <c r="AU53" s="36"/>
      <c r="AV53" s="36"/>
      <c r="AW53" s="36"/>
    </row>
    <row r="54" spans="42:49">
      <c r="AP54" s="36"/>
      <c r="AQ54" s="36"/>
      <c r="AR54" s="36"/>
      <c r="AS54" s="36"/>
      <c r="AT54" s="36"/>
      <c r="AU54" s="36"/>
      <c r="AV54" s="36"/>
      <c r="AW54" s="36"/>
    </row>
    <row r="55" spans="42:49">
      <c r="AP55" s="36"/>
      <c r="AQ55" s="36"/>
      <c r="AR55" s="36"/>
      <c r="AS55" s="36"/>
      <c r="AT55" s="36"/>
      <c r="AU55" s="36"/>
      <c r="AV55" s="36"/>
      <c r="AW55" s="36"/>
    </row>
    <row r="56" spans="42:49">
      <c r="AP56" s="36"/>
      <c r="AQ56" s="36"/>
      <c r="AR56" s="36"/>
      <c r="AS56" s="36"/>
      <c r="AT56" s="36"/>
      <c r="AU56" s="36"/>
      <c r="AV56" s="36"/>
      <c r="AW56" s="36"/>
    </row>
    <row r="57" spans="42:49">
      <c r="AP57" s="36"/>
      <c r="AQ57" s="36"/>
      <c r="AR57" s="36"/>
      <c r="AS57" s="36"/>
      <c r="AT57" s="36"/>
      <c r="AU57" s="36"/>
      <c r="AV57" s="36"/>
      <c r="AW57" s="36"/>
    </row>
    <row r="58" spans="42:49">
      <c r="AP58" s="36"/>
      <c r="AQ58" s="36"/>
      <c r="AR58" s="36"/>
      <c r="AS58" s="36"/>
      <c r="AT58" s="36"/>
      <c r="AU58" s="36"/>
      <c r="AV58" s="36"/>
      <c r="AW58" s="36"/>
    </row>
    <row r="59" spans="42:49">
      <c r="AP59" s="36"/>
      <c r="AQ59" s="36"/>
      <c r="AR59" s="36"/>
      <c r="AS59" s="36"/>
      <c r="AT59" s="36"/>
      <c r="AU59" s="36"/>
      <c r="AV59" s="36"/>
      <c r="AW59" s="36"/>
    </row>
    <row r="60" spans="42:49">
      <c r="AP60" s="36"/>
      <c r="AQ60" s="36"/>
      <c r="AR60" s="36"/>
      <c r="AS60" s="36"/>
      <c r="AT60" s="36"/>
      <c r="AU60" s="36"/>
      <c r="AV60" s="36"/>
      <c r="AW60" s="36"/>
    </row>
    <row r="61" spans="42:49">
      <c r="AP61" s="36"/>
      <c r="AQ61" s="36"/>
      <c r="AR61" s="36"/>
      <c r="AS61" s="36"/>
      <c r="AT61" s="36"/>
      <c r="AU61" s="36"/>
      <c r="AV61" s="36"/>
      <c r="AW61" s="36"/>
    </row>
    <row r="62" spans="42:49">
      <c r="AP62" s="36"/>
      <c r="AQ62" s="36"/>
      <c r="AR62" s="36"/>
      <c r="AS62" s="36"/>
      <c r="AT62" s="36"/>
      <c r="AU62" s="36"/>
      <c r="AV62" s="36"/>
      <c r="AW62" s="36"/>
    </row>
    <row r="63" spans="42:49">
      <c r="AP63" s="36"/>
      <c r="AQ63" s="36"/>
      <c r="AR63" s="36"/>
      <c r="AS63" s="36"/>
      <c r="AT63" s="36"/>
      <c r="AU63" s="36"/>
      <c r="AV63" s="36"/>
      <c r="AW63" s="36"/>
    </row>
    <row r="64" spans="42:49">
      <c r="AP64" s="36"/>
      <c r="AQ64" s="36"/>
      <c r="AR64" s="36"/>
      <c r="AS64" s="36"/>
      <c r="AT64" s="36"/>
      <c r="AU64" s="36"/>
      <c r="AV64" s="36"/>
      <c r="AW64" s="36"/>
    </row>
    <row r="65" spans="42:49">
      <c r="AP65" s="36"/>
      <c r="AQ65" s="36"/>
      <c r="AR65" s="36"/>
      <c r="AS65" s="36"/>
      <c r="AT65" s="36"/>
      <c r="AU65" s="36"/>
      <c r="AV65" s="36"/>
      <c r="AW65" s="36"/>
    </row>
    <row r="66" spans="42:49">
      <c r="AP66" s="36"/>
      <c r="AQ66" s="36"/>
      <c r="AR66" s="36"/>
      <c r="AS66" s="36"/>
      <c r="AT66" s="36"/>
      <c r="AU66" s="36"/>
      <c r="AV66" s="36"/>
      <c r="AW66" s="36"/>
    </row>
    <row r="67" spans="42:49">
      <c r="AP67" s="36"/>
      <c r="AQ67" s="36"/>
      <c r="AR67" s="36"/>
      <c r="AS67" s="36"/>
      <c r="AT67" s="36"/>
      <c r="AU67" s="36"/>
      <c r="AV67" s="36"/>
      <c r="AW67" s="36"/>
    </row>
    <row r="68" spans="42:49">
      <c r="AP68" s="36"/>
      <c r="AQ68" s="36"/>
      <c r="AR68" s="36"/>
      <c r="AS68" s="36"/>
      <c r="AT68" s="36"/>
      <c r="AU68" s="36"/>
      <c r="AV68" s="36"/>
      <c r="AW68" s="36"/>
    </row>
    <row r="69" spans="42:49">
      <c r="AP69" s="36"/>
      <c r="AQ69" s="36"/>
      <c r="AR69" s="36"/>
      <c r="AS69" s="36"/>
      <c r="AT69" s="36"/>
      <c r="AU69" s="36"/>
      <c r="AV69" s="36"/>
      <c r="AW69" s="36"/>
    </row>
    <row r="70" spans="42:49">
      <c r="AP70" s="36"/>
      <c r="AQ70" s="36"/>
      <c r="AR70" s="36"/>
      <c r="AS70" s="36"/>
      <c r="AT70" s="36"/>
      <c r="AU70" s="36"/>
      <c r="AV70" s="36"/>
      <c r="AW70" s="36"/>
    </row>
    <row r="71" spans="42:49">
      <c r="AP71" s="36"/>
      <c r="AQ71" s="36"/>
      <c r="AR71" s="36"/>
      <c r="AS71" s="36"/>
      <c r="AT71" s="36"/>
      <c r="AU71" s="36"/>
      <c r="AV71" s="36"/>
      <c r="AW71" s="36"/>
    </row>
    <row r="72" spans="42:49">
      <c r="AP72" s="36"/>
      <c r="AQ72" s="36"/>
      <c r="AR72" s="36"/>
      <c r="AS72" s="36"/>
      <c r="AT72" s="36"/>
      <c r="AU72" s="36"/>
      <c r="AV72" s="36"/>
      <c r="AW72" s="36"/>
    </row>
    <row r="73" spans="42:49">
      <c r="AP73" s="36"/>
      <c r="AQ73" s="36"/>
      <c r="AR73" s="36"/>
      <c r="AS73" s="36"/>
      <c r="AT73" s="36"/>
      <c r="AU73" s="36"/>
      <c r="AV73" s="36"/>
      <c r="AW73" s="36"/>
    </row>
    <row r="74" spans="42:49">
      <c r="AP74" s="36"/>
      <c r="AQ74" s="36"/>
      <c r="AR74" s="36"/>
      <c r="AS74" s="36"/>
      <c r="AT74" s="36"/>
      <c r="AU74" s="36"/>
      <c r="AV74" s="36"/>
      <c r="AW74" s="36"/>
    </row>
    <row r="75" spans="42:49">
      <c r="AP75" s="36"/>
      <c r="AQ75" s="36"/>
      <c r="AR75" s="36"/>
      <c r="AS75" s="36"/>
      <c r="AT75" s="36"/>
      <c r="AU75" s="36"/>
      <c r="AV75" s="36"/>
      <c r="AW75" s="36"/>
    </row>
    <row r="76" spans="42:49">
      <c r="AP76" s="36"/>
      <c r="AQ76" s="36"/>
      <c r="AR76" s="36"/>
      <c r="AS76" s="36"/>
      <c r="AT76" s="36"/>
      <c r="AU76" s="36"/>
      <c r="AV76" s="36"/>
      <c r="AW76" s="36"/>
    </row>
    <row r="77" spans="42:49">
      <c r="AP77" s="36"/>
      <c r="AQ77" s="36"/>
      <c r="AR77" s="36"/>
      <c r="AS77" s="36"/>
      <c r="AT77" s="36"/>
      <c r="AU77" s="36"/>
      <c r="AV77" s="36"/>
      <c r="AW77" s="36"/>
    </row>
    <row r="78" spans="42:49">
      <c r="AP78" s="36"/>
      <c r="AQ78" s="36"/>
      <c r="AR78" s="36"/>
      <c r="AS78" s="36"/>
      <c r="AT78" s="36"/>
      <c r="AU78" s="36"/>
      <c r="AV78" s="36"/>
      <c r="AW78" s="36"/>
    </row>
    <row r="79" spans="42:49">
      <c r="AP79" s="36"/>
      <c r="AQ79" s="36"/>
      <c r="AR79" s="36"/>
      <c r="AS79" s="36"/>
      <c r="AT79" s="36"/>
      <c r="AU79" s="36"/>
      <c r="AV79" s="36"/>
      <c r="AW79" s="36"/>
    </row>
    <row r="80" spans="42:49">
      <c r="AP80" s="36"/>
      <c r="AQ80" s="36"/>
      <c r="AR80" s="36"/>
      <c r="AS80" s="36"/>
      <c r="AT80" s="36"/>
      <c r="AU80" s="36"/>
      <c r="AV80" s="36"/>
      <c r="AW80" s="36"/>
    </row>
    <row r="81" spans="42:49">
      <c r="AP81" s="36"/>
      <c r="AQ81" s="36"/>
      <c r="AR81" s="36"/>
      <c r="AS81" s="36"/>
      <c r="AT81" s="36"/>
      <c r="AU81" s="36"/>
      <c r="AV81" s="36"/>
      <c r="AW81" s="36"/>
    </row>
    <row r="82" spans="42:49">
      <c r="AP82" s="36"/>
      <c r="AQ82" s="36"/>
      <c r="AR82" s="36"/>
      <c r="AS82" s="36"/>
      <c r="AT82" s="36"/>
      <c r="AU82" s="36"/>
      <c r="AV82" s="36"/>
      <c r="AW82" s="36"/>
    </row>
    <row r="83" spans="42:49">
      <c r="AP83" s="36"/>
      <c r="AQ83" s="36"/>
      <c r="AR83" s="36"/>
      <c r="AS83" s="36"/>
      <c r="AT83" s="36"/>
      <c r="AU83" s="36"/>
      <c r="AV83" s="36"/>
      <c r="AW83" s="36"/>
    </row>
    <row r="84" spans="42:49">
      <c r="AP84" s="36"/>
      <c r="AQ84" s="36"/>
      <c r="AR84" s="36"/>
      <c r="AS84" s="36"/>
      <c r="AT84" s="36"/>
      <c r="AU84" s="36"/>
      <c r="AV84" s="36"/>
      <c r="AW84" s="36"/>
    </row>
    <row r="85" spans="42:49">
      <c r="AP85" s="36"/>
      <c r="AQ85" s="36"/>
      <c r="AR85" s="36"/>
      <c r="AS85" s="36"/>
      <c r="AT85" s="36"/>
      <c r="AU85" s="36"/>
      <c r="AV85" s="36"/>
      <c r="AW85" s="36"/>
    </row>
    <row r="86" spans="42:49">
      <c r="AP86" s="36"/>
      <c r="AQ86" s="36"/>
      <c r="AR86" s="36"/>
      <c r="AS86" s="36"/>
      <c r="AT86" s="36"/>
      <c r="AU86" s="36"/>
      <c r="AV86" s="36"/>
      <c r="AW86" s="36"/>
    </row>
    <row r="87" spans="42:49">
      <c r="AP87" s="36"/>
      <c r="AQ87" s="36"/>
      <c r="AR87" s="36"/>
      <c r="AS87" s="36"/>
      <c r="AT87" s="36"/>
      <c r="AU87" s="36"/>
      <c r="AV87" s="36"/>
      <c r="AW87" s="36"/>
    </row>
    <row r="88" spans="42:49">
      <c r="AP88" s="36"/>
      <c r="AQ88" s="36"/>
      <c r="AR88" s="36"/>
      <c r="AS88" s="36"/>
      <c r="AT88" s="36"/>
      <c r="AU88" s="36"/>
      <c r="AV88" s="36"/>
      <c r="AW88" s="36"/>
    </row>
    <row r="89" spans="42:49">
      <c r="AP89" s="36"/>
      <c r="AQ89" s="36"/>
      <c r="AR89" s="36"/>
      <c r="AS89" s="36"/>
      <c r="AT89" s="36"/>
      <c r="AU89" s="36"/>
      <c r="AV89" s="36"/>
      <c r="AW89" s="36"/>
    </row>
    <row r="90" spans="42:49">
      <c r="AP90" s="36"/>
      <c r="AQ90" s="36"/>
      <c r="AR90" s="36"/>
      <c r="AS90" s="36"/>
      <c r="AT90" s="36"/>
      <c r="AU90" s="36"/>
      <c r="AV90" s="36"/>
      <c r="AW90" s="36"/>
    </row>
    <row r="91" spans="42:49">
      <c r="AP91" s="36"/>
      <c r="AQ91" s="36"/>
      <c r="AR91" s="36"/>
      <c r="AS91" s="36"/>
      <c r="AT91" s="36"/>
      <c r="AU91" s="36"/>
      <c r="AV91" s="36"/>
      <c r="AW91" s="36"/>
    </row>
    <row r="92" spans="42:49">
      <c r="AP92" s="36"/>
      <c r="AQ92" s="36"/>
      <c r="AR92" s="36"/>
      <c r="AS92" s="36"/>
      <c r="AT92" s="36"/>
      <c r="AU92" s="36"/>
      <c r="AV92" s="36"/>
      <c r="AW92" s="36"/>
    </row>
    <row r="93" spans="42:49">
      <c r="AP93" s="36"/>
      <c r="AQ93" s="36"/>
      <c r="AR93" s="36"/>
      <c r="AS93" s="36"/>
      <c r="AT93" s="36"/>
      <c r="AU93" s="36"/>
      <c r="AV93" s="36"/>
      <c r="AW93" s="36"/>
    </row>
    <row r="94" spans="42:49">
      <c r="AP94" s="36"/>
      <c r="AQ94" s="36"/>
      <c r="AR94" s="36"/>
      <c r="AS94" s="36"/>
      <c r="AT94" s="36"/>
      <c r="AU94" s="36"/>
      <c r="AV94" s="36"/>
      <c r="AW94" s="36"/>
    </row>
    <row r="95" spans="42:49">
      <c r="AP95" s="36"/>
      <c r="AQ95" s="36"/>
      <c r="AR95" s="36"/>
      <c r="AS95" s="36"/>
      <c r="AT95" s="36"/>
      <c r="AU95" s="36"/>
      <c r="AV95" s="36"/>
      <c r="AW95" s="36"/>
    </row>
    <row r="96" spans="42:49">
      <c r="AP96" s="36"/>
      <c r="AQ96" s="36"/>
      <c r="AR96" s="36"/>
      <c r="AS96" s="36"/>
      <c r="AT96" s="36"/>
      <c r="AU96" s="36"/>
      <c r="AV96" s="36"/>
      <c r="AW96" s="36"/>
    </row>
    <row r="97" spans="42:49">
      <c r="AP97" s="36"/>
      <c r="AQ97" s="36"/>
      <c r="AR97" s="36"/>
      <c r="AS97" s="36"/>
      <c r="AT97" s="36"/>
      <c r="AU97" s="36"/>
      <c r="AV97" s="36"/>
      <c r="AW97" s="36"/>
    </row>
    <row r="98" spans="42:49">
      <c r="AP98" s="36"/>
      <c r="AQ98" s="36"/>
      <c r="AR98" s="36"/>
      <c r="AS98" s="36"/>
      <c r="AT98" s="36"/>
      <c r="AU98" s="36"/>
      <c r="AV98" s="36"/>
      <c r="AW98" s="36"/>
    </row>
    <row r="99" spans="42:49">
      <c r="AP99" s="36"/>
      <c r="AQ99" s="36"/>
      <c r="AR99" s="36"/>
      <c r="AS99" s="36"/>
      <c r="AT99" s="36"/>
      <c r="AU99" s="36"/>
      <c r="AV99" s="36"/>
      <c r="AW99" s="36"/>
    </row>
    <row r="100" spans="42:49">
      <c r="AP100" s="36"/>
      <c r="AQ100" s="36"/>
      <c r="AR100" s="36"/>
      <c r="AS100" s="36"/>
      <c r="AT100" s="36"/>
      <c r="AU100" s="36"/>
      <c r="AV100" s="36"/>
      <c r="AW100" s="36"/>
    </row>
    <row r="101" spans="42:49">
      <c r="AP101" s="36"/>
      <c r="AQ101" s="36"/>
      <c r="AR101" s="36"/>
      <c r="AS101" s="36"/>
      <c r="AT101" s="36"/>
      <c r="AU101" s="36"/>
      <c r="AV101" s="36"/>
      <c r="AW101" s="36"/>
    </row>
    <row r="102" spans="42:49">
      <c r="AP102" s="36"/>
      <c r="AQ102" s="36"/>
      <c r="AR102" s="36"/>
      <c r="AS102" s="36"/>
      <c r="AT102" s="36"/>
      <c r="AU102" s="36"/>
      <c r="AV102" s="36"/>
      <c r="AW102" s="36"/>
    </row>
    <row r="103" spans="42:49">
      <c r="AP103" s="36"/>
      <c r="AQ103" s="36"/>
      <c r="AR103" s="36"/>
      <c r="AS103" s="36"/>
      <c r="AT103" s="36"/>
      <c r="AU103" s="36"/>
      <c r="AV103" s="36"/>
      <c r="AW103" s="36"/>
    </row>
    <row r="104" spans="42:49">
      <c r="AP104" s="36"/>
      <c r="AQ104" s="36"/>
      <c r="AR104" s="36"/>
      <c r="AS104" s="36"/>
      <c r="AT104" s="36"/>
      <c r="AU104" s="36"/>
      <c r="AV104" s="36"/>
      <c r="AW104" s="36"/>
    </row>
    <row r="105" spans="42:49">
      <c r="AP105" s="36"/>
      <c r="AQ105" s="36"/>
      <c r="AR105" s="36"/>
      <c r="AS105" s="36"/>
      <c r="AT105" s="36"/>
      <c r="AU105" s="36"/>
      <c r="AV105" s="36"/>
      <c r="AW105" s="36"/>
    </row>
    <row r="106" spans="42:49">
      <c r="AP106" s="36"/>
      <c r="AQ106" s="36"/>
      <c r="AR106" s="36"/>
      <c r="AS106" s="36"/>
      <c r="AT106" s="36"/>
      <c r="AU106" s="36"/>
      <c r="AV106" s="36"/>
      <c r="AW106" s="36"/>
    </row>
    <row r="107" spans="42:49">
      <c r="AP107" s="36"/>
      <c r="AQ107" s="36"/>
      <c r="AR107" s="36"/>
      <c r="AS107" s="36"/>
      <c r="AT107" s="36"/>
      <c r="AU107" s="36"/>
      <c r="AV107" s="36"/>
      <c r="AW107" s="36"/>
    </row>
    <row r="108" spans="42:49">
      <c r="AP108" s="36"/>
      <c r="AQ108" s="36"/>
      <c r="AR108" s="36"/>
      <c r="AS108" s="36"/>
      <c r="AT108" s="36"/>
      <c r="AU108" s="36"/>
      <c r="AV108" s="36"/>
      <c r="AW108" s="36"/>
    </row>
    <row r="109" spans="42:49">
      <c r="AP109" s="36"/>
      <c r="AQ109" s="36"/>
      <c r="AR109" s="36"/>
      <c r="AS109" s="36"/>
      <c r="AT109" s="36"/>
      <c r="AU109" s="36"/>
      <c r="AV109" s="36"/>
      <c r="AW109" s="36"/>
    </row>
    <row r="110" spans="42:49">
      <c r="AP110" s="36"/>
      <c r="AQ110" s="36"/>
      <c r="AR110" s="36"/>
      <c r="AS110" s="36"/>
      <c r="AT110" s="36"/>
      <c r="AU110" s="36"/>
      <c r="AV110" s="36"/>
      <c r="AW110" s="36"/>
    </row>
    <row r="111" spans="42:49">
      <c r="AP111" s="36"/>
      <c r="AQ111" s="36"/>
      <c r="AR111" s="36"/>
      <c r="AS111" s="36"/>
      <c r="AT111" s="36"/>
      <c r="AU111" s="36"/>
      <c r="AV111" s="36"/>
      <c r="AW111" s="36"/>
    </row>
    <row r="112" spans="42:49">
      <c r="AP112" s="36"/>
      <c r="AQ112" s="36"/>
      <c r="AR112" s="36"/>
      <c r="AS112" s="36"/>
      <c r="AT112" s="36"/>
      <c r="AU112" s="36"/>
      <c r="AV112" s="36"/>
      <c r="AW112" s="36"/>
    </row>
    <row r="113" spans="42:49">
      <c r="AP113" s="36"/>
      <c r="AQ113" s="36"/>
      <c r="AR113" s="36"/>
      <c r="AS113" s="36"/>
      <c r="AT113" s="36"/>
      <c r="AU113" s="36"/>
      <c r="AV113" s="36"/>
      <c r="AW113" s="36"/>
    </row>
    <row r="114" spans="42:49">
      <c r="AP114" s="36"/>
      <c r="AQ114" s="36"/>
      <c r="AR114" s="36"/>
      <c r="AS114" s="36"/>
      <c r="AT114" s="36"/>
      <c r="AU114" s="36"/>
      <c r="AV114" s="36"/>
      <c r="AW114" s="36"/>
    </row>
    <row r="115" spans="42:49">
      <c r="AP115" s="36"/>
      <c r="AQ115" s="36"/>
      <c r="AR115" s="36"/>
      <c r="AS115" s="36"/>
      <c r="AT115" s="36"/>
      <c r="AU115" s="36"/>
      <c r="AV115" s="36"/>
      <c r="AW115" s="36"/>
    </row>
    <row r="116" spans="42:49">
      <c r="AP116" s="36"/>
      <c r="AQ116" s="36"/>
      <c r="AR116" s="36"/>
      <c r="AS116" s="36"/>
      <c r="AT116" s="36"/>
      <c r="AU116" s="36"/>
      <c r="AV116" s="36"/>
      <c r="AW116" s="36"/>
    </row>
    <row r="117" spans="42:49">
      <c r="AP117" s="36"/>
      <c r="AQ117" s="36"/>
      <c r="AR117" s="36"/>
      <c r="AS117" s="36"/>
      <c r="AT117" s="36"/>
      <c r="AU117" s="36"/>
      <c r="AV117" s="36"/>
      <c r="AW117" s="36"/>
    </row>
    <row r="118" spans="42:49">
      <c r="AP118" s="36"/>
      <c r="AQ118" s="36"/>
      <c r="AR118" s="36"/>
      <c r="AS118" s="36"/>
      <c r="AT118" s="36"/>
      <c r="AU118" s="36"/>
      <c r="AV118" s="36"/>
      <c r="AW118" s="36"/>
    </row>
    <row r="119" spans="42:49">
      <c r="AP119" s="36"/>
      <c r="AQ119" s="36"/>
      <c r="AR119" s="36"/>
      <c r="AS119" s="36"/>
      <c r="AT119" s="36"/>
      <c r="AU119" s="36"/>
      <c r="AV119" s="36"/>
      <c r="AW119" s="36"/>
    </row>
    <row r="120" spans="42:49">
      <c r="AP120" s="36"/>
      <c r="AQ120" s="36"/>
      <c r="AR120" s="36"/>
      <c r="AS120" s="36"/>
      <c r="AT120" s="36"/>
      <c r="AU120" s="36"/>
      <c r="AV120" s="36"/>
      <c r="AW120" s="36"/>
    </row>
    <row r="121" spans="42:49">
      <c r="AP121" s="36"/>
      <c r="AQ121" s="36"/>
      <c r="AR121" s="36"/>
      <c r="AS121" s="36"/>
      <c r="AT121" s="36"/>
      <c r="AU121" s="36"/>
      <c r="AV121" s="36"/>
      <c r="AW121" s="36"/>
    </row>
    <row r="122" spans="42:49">
      <c r="AP122" s="36"/>
      <c r="AQ122" s="36"/>
      <c r="AR122" s="36"/>
      <c r="AS122" s="36"/>
      <c r="AT122" s="36"/>
      <c r="AU122" s="36"/>
      <c r="AV122" s="36"/>
      <c r="AW122" s="36"/>
    </row>
    <row r="123" spans="42:49">
      <c r="AP123" s="36"/>
      <c r="AQ123" s="36"/>
      <c r="AR123" s="36"/>
      <c r="AS123" s="36"/>
      <c r="AT123" s="36"/>
      <c r="AU123" s="36"/>
      <c r="AV123" s="36"/>
      <c r="AW123" s="36"/>
    </row>
    <row r="124" spans="42:49">
      <c r="AP124" s="36"/>
      <c r="AQ124" s="36"/>
      <c r="AR124" s="36"/>
      <c r="AS124" s="36"/>
      <c r="AT124" s="36"/>
      <c r="AU124" s="36"/>
      <c r="AV124" s="36"/>
      <c r="AW124" s="36"/>
    </row>
    <row r="125" spans="42:49">
      <c r="AP125" s="36"/>
      <c r="AQ125" s="36"/>
      <c r="AR125" s="36"/>
      <c r="AS125" s="36"/>
      <c r="AT125" s="36"/>
      <c r="AU125" s="36"/>
      <c r="AV125" s="36"/>
      <c r="AW125" s="36"/>
    </row>
    <row r="126" spans="42:49">
      <c r="AP126" s="36"/>
      <c r="AQ126" s="36"/>
      <c r="AR126" s="36"/>
      <c r="AS126" s="36"/>
      <c r="AT126" s="36"/>
      <c r="AU126" s="36"/>
      <c r="AV126" s="36"/>
      <c r="AW126" s="36"/>
    </row>
    <row r="127" spans="42:49">
      <c r="AP127" s="36"/>
      <c r="AQ127" s="36"/>
      <c r="AR127" s="36"/>
      <c r="AS127" s="36"/>
      <c r="AT127" s="36"/>
      <c r="AU127" s="36"/>
      <c r="AV127" s="36"/>
      <c r="AW127" s="36"/>
    </row>
    <row r="128" spans="42:49">
      <c r="AP128" s="36"/>
      <c r="AQ128" s="36"/>
      <c r="AR128" s="36"/>
      <c r="AS128" s="36"/>
      <c r="AT128" s="36"/>
      <c r="AU128" s="36"/>
      <c r="AV128" s="36"/>
      <c r="AW128" s="36"/>
    </row>
    <row r="129" spans="42:49">
      <c r="AP129" s="36"/>
      <c r="AQ129" s="36"/>
      <c r="AR129" s="36"/>
      <c r="AS129" s="36"/>
      <c r="AT129" s="36"/>
      <c r="AU129" s="36"/>
      <c r="AV129" s="36"/>
      <c r="AW129" s="36"/>
    </row>
    <row r="130" spans="42:49">
      <c r="AP130" s="36"/>
      <c r="AQ130" s="36"/>
      <c r="AR130" s="36"/>
      <c r="AS130" s="36"/>
      <c r="AT130" s="36"/>
      <c r="AU130" s="36"/>
      <c r="AV130" s="36"/>
      <c r="AW130" s="36"/>
    </row>
    <row r="131" spans="42:49">
      <c r="AP131" s="36"/>
      <c r="AQ131" s="36"/>
      <c r="AR131" s="36"/>
      <c r="AS131" s="36"/>
      <c r="AT131" s="36"/>
      <c r="AU131" s="36"/>
      <c r="AV131" s="36"/>
      <c r="AW131" s="36"/>
    </row>
    <row r="132" spans="42:49">
      <c r="AP132" s="36"/>
      <c r="AQ132" s="36"/>
      <c r="AR132" s="36"/>
      <c r="AS132" s="36"/>
      <c r="AT132" s="36"/>
      <c r="AU132" s="36"/>
      <c r="AV132" s="36"/>
      <c r="AW132" s="36"/>
    </row>
    <row r="133" spans="42:49">
      <c r="AP133" s="36"/>
      <c r="AQ133" s="36"/>
      <c r="AR133" s="36"/>
      <c r="AS133" s="36"/>
      <c r="AT133" s="36"/>
      <c r="AU133" s="36"/>
      <c r="AV133" s="36"/>
      <c r="AW133" s="36"/>
    </row>
    <row r="134" spans="42:49">
      <c r="AP134" s="36"/>
      <c r="AQ134" s="36"/>
      <c r="AR134" s="36"/>
      <c r="AS134" s="36"/>
      <c r="AT134" s="36"/>
      <c r="AU134" s="36"/>
      <c r="AV134" s="36"/>
      <c r="AW134" s="36"/>
    </row>
    <row r="135" spans="42:49">
      <c r="AP135" s="36"/>
      <c r="AQ135" s="36"/>
      <c r="AR135" s="36"/>
      <c r="AS135" s="36"/>
      <c r="AT135" s="36"/>
      <c r="AU135" s="36"/>
      <c r="AV135" s="36"/>
      <c r="AW135" s="36"/>
    </row>
    <row r="136" spans="42:49">
      <c r="AP136" s="36"/>
      <c r="AQ136" s="36"/>
      <c r="AR136" s="36"/>
      <c r="AS136" s="36"/>
      <c r="AT136" s="36"/>
      <c r="AU136" s="36"/>
      <c r="AV136" s="36"/>
      <c r="AW136" s="36"/>
    </row>
    <row r="137" spans="42:49">
      <c r="AP137" s="36"/>
      <c r="AQ137" s="36"/>
      <c r="AR137" s="36"/>
      <c r="AS137" s="36"/>
      <c r="AT137" s="36"/>
      <c r="AU137" s="36"/>
      <c r="AV137" s="36"/>
      <c r="AW137" s="36"/>
    </row>
    <row r="138" spans="42:49">
      <c r="AP138" s="36"/>
      <c r="AQ138" s="36"/>
      <c r="AR138" s="36"/>
      <c r="AS138" s="36"/>
      <c r="AT138" s="36"/>
      <c r="AU138" s="36"/>
      <c r="AV138" s="36"/>
      <c r="AW138" s="36"/>
    </row>
    <row r="139" spans="42:49">
      <c r="AP139" s="36"/>
      <c r="AQ139" s="36"/>
      <c r="AR139" s="36"/>
      <c r="AS139" s="36"/>
      <c r="AT139" s="36"/>
      <c r="AU139" s="36"/>
      <c r="AV139" s="36"/>
      <c r="AW139" s="36"/>
    </row>
    <row r="140" spans="42:49">
      <c r="AP140" s="36"/>
      <c r="AQ140" s="36"/>
      <c r="AR140" s="36"/>
      <c r="AS140" s="36"/>
      <c r="AT140" s="36"/>
      <c r="AU140" s="36"/>
      <c r="AV140" s="36"/>
      <c r="AW140" s="36"/>
    </row>
    <row r="141" spans="42:49">
      <c r="AP141" s="36"/>
      <c r="AQ141" s="36"/>
      <c r="AR141" s="36"/>
      <c r="AS141" s="36"/>
      <c r="AT141" s="36"/>
      <c r="AU141" s="36"/>
      <c r="AV141" s="36"/>
      <c r="AW141" s="36"/>
    </row>
    <row r="142" spans="42:49">
      <c r="AP142" s="36"/>
      <c r="AQ142" s="36"/>
      <c r="AR142" s="36"/>
      <c r="AS142" s="36"/>
      <c r="AT142" s="36"/>
      <c r="AU142" s="36"/>
      <c r="AV142" s="36"/>
      <c r="AW142" s="36"/>
    </row>
    <row r="143" spans="42:49">
      <c r="AP143" s="36"/>
      <c r="AQ143" s="36"/>
      <c r="AR143" s="36"/>
      <c r="AS143" s="36"/>
      <c r="AT143" s="36"/>
      <c r="AU143" s="36"/>
      <c r="AV143" s="36"/>
      <c r="AW143" s="36"/>
    </row>
    <row r="144" spans="42:49">
      <c r="AP144" s="36"/>
      <c r="AQ144" s="36"/>
      <c r="AR144" s="36"/>
      <c r="AS144" s="36"/>
      <c r="AT144" s="36"/>
      <c r="AU144" s="36"/>
      <c r="AV144" s="36"/>
      <c r="AW144" s="36"/>
    </row>
    <row r="145" spans="42:49">
      <c r="AP145" s="36"/>
      <c r="AQ145" s="36"/>
      <c r="AR145" s="36"/>
      <c r="AS145" s="36"/>
      <c r="AT145" s="36"/>
      <c r="AU145" s="36"/>
      <c r="AV145" s="36"/>
      <c r="AW145" s="36"/>
    </row>
    <row r="146" spans="42:49">
      <c r="AP146" s="36"/>
      <c r="AQ146" s="36"/>
      <c r="AR146" s="36"/>
      <c r="AS146" s="36"/>
      <c r="AT146" s="36"/>
      <c r="AU146" s="36"/>
      <c r="AV146" s="36"/>
      <c r="AW146" s="36"/>
    </row>
    <row r="147" spans="42:49">
      <c r="AP147" s="36"/>
      <c r="AQ147" s="36"/>
      <c r="AR147" s="36"/>
      <c r="AS147" s="36"/>
      <c r="AT147" s="36"/>
      <c r="AU147" s="36"/>
      <c r="AV147" s="36"/>
      <c r="AW147" s="36"/>
    </row>
    <row r="148" spans="42:49">
      <c r="AP148" s="36"/>
      <c r="AQ148" s="36"/>
      <c r="AR148" s="36"/>
      <c r="AS148" s="36"/>
      <c r="AT148" s="36"/>
      <c r="AU148" s="36"/>
      <c r="AV148" s="36"/>
      <c r="AW148" s="36"/>
    </row>
    <row r="149" spans="42:49">
      <c r="AP149" s="36"/>
      <c r="AQ149" s="36"/>
      <c r="AR149" s="36"/>
      <c r="AS149" s="36"/>
      <c r="AT149" s="36"/>
      <c r="AU149" s="36"/>
      <c r="AV149" s="36"/>
      <c r="AW149" s="36"/>
    </row>
    <row r="150" spans="42:49">
      <c r="AP150" s="36"/>
      <c r="AQ150" s="36"/>
      <c r="AR150" s="36"/>
      <c r="AS150" s="36"/>
      <c r="AT150" s="36"/>
      <c r="AU150" s="36"/>
      <c r="AV150" s="36"/>
      <c r="AW150" s="36"/>
    </row>
    <row r="151" spans="42:49">
      <c r="AP151" s="36"/>
      <c r="AQ151" s="36"/>
      <c r="AR151" s="36"/>
      <c r="AS151" s="36"/>
      <c r="AT151" s="36"/>
      <c r="AU151" s="36"/>
      <c r="AV151" s="36"/>
      <c r="AW151" s="36"/>
    </row>
    <row r="152" spans="42:49">
      <c r="AP152" s="36"/>
      <c r="AQ152" s="36"/>
      <c r="AR152" s="36"/>
      <c r="AS152" s="36"/>
      <c r="AT152" s="36"/>
      <c r="AU152" s="36"/>
      <c r="AV152" s="36"/>
      <c r="AW152" s="36"/>
    </row>
    <row r="153" spans="42:49">
      <c r="AP153" s="36"/>
      <c r="AQ153" s="36"/>
      <c r="AR153" s="36"/>
      <c r="AS153" s="36"/>
      <c r="AT153" s="36"/>
      <c r="AU153" s="36"/>
      <c r="AV153" s="36"/>
      <c r="AW153" s="36"/>
    </row>
    <row r="154" spans="42:49">
      <c r="AP154" s="36"/>
      <c r="AQ154" s="36"/>
      <c r="AR154" s="36"/>
      <c r="AS154" s="36"/>
      <c r="AT154" s="36"/>
      <c r="AU154" s="36"/>
      <c r="AV154" s="36"/>
      <c r="AW154" s="36"/>
    </row>
    <row r="155" spans="42:49">
      <c r="AP155" s="36"/>
      <c r="AQ155" s="36"/>
      <c r="AR155" s="36"/>
      <c r="AS155" s="36"/>
      <c r="AT155" s="36"/>
      <c r="AU155" s="36"/>
      <c r="AV155" s="36"/>
      <c r="AW155" s="36"/>
    </row>
    <row r="156" spans="42:49">
      <c r="AP156" s="36"/>
      <c r="AQ156" s="36"/>
      <c r="AR156" s="36"/>
      <c r="AS156" s="36"/>
      <c r="AT156" s="36"/>
      <c r="AU156" s="36"/>
      <c r="AV156" s="36"/>
      <c r="AW156" s="36"/>
    </row>
    <row r="157" spans="42:49">
      <c r="AP157" s="36"/>
      <c r="AQ157" s="36"/>
      <c r="AR157" s="36"/>
      <c r="AS157" s="36"/>
      <c r="AT157" s="36"/>
      <c r="AU157" s="36"/>
      <c r="AV157" s="36"/>
      <c r="AW157" s="36"/>
    </row>
    <row r="158" spans="42:49">
      <c r="AP158" s="36"/>
      <c r="AQ158" s="36"/>
      <c r="AR158" s="36"/>
      <c r="AS158" s="36"/>
      <c r="AT158" s="36"/>
      <c r="AU158" s="36"/>
      <c r="AV158" s="36"/>
      <c r="AW158" s="36"/>
    </row>
    <row r="159" spans="42:49">
      <c r="AP159" s="36"/>
      <c r="AQ159" s="36"/>
      <c r="AR159" s="36"/>
      <c r="AS159" s="36"/>
      <c r="AT159" s="36"/>
      <c r="AU159" s="36"/>
      <c r="AV159" s="36"/>
      <c r="AW159" s="36"/>
    </row>
    <row r="160" spans="42:49">
      <c r="AP160" s="36"/>
      <c r="AQ160" s="36"/>
      <c r="AR160" s="36"/>
      <c r="AS160" s="36"/>
      <c r="AT160" s="36"/>
      <c r="AU160" s="36"/>
      <c r="AV160" s="36"/>
      <c r="AW160" s="36"/>
    </row>
    <row r="161" spans="42:49">
      <c r="AP161" s="36"/>
      <c r="AQ161" s="36"/>
      <c r="AR161" s="36"/>
      <c r="AS161" s="36"/>
      <c r="AT161" s="36"/>
      <c r="AU161" s="36"/>
      <c r="AV161" s="36"/>
      <c r="AW161" s="36"/>
    </row>
    <row r="162" spans="42:49">
      <c r="AP162" s="36"/>
      <c r="AQ162" s="36"/>
      <c r="AR162" s="36"/>
      <c r="AS162" s="36"/>
      <c r="AT162" s="36"/>
      <c r="AU162" s="36"/>
      <c r="AV162" s="36"/>
      <c r="AW162" s="36"/>
    </row>
    <row r="163" spans="42:49">
      <c r="AP163" s="36"/>
      <c r="AQ163" s="36"/>
      <c r="AR163" s="36"/>
      <c r="AS163" s="36"/>
      <c r="AT163" s="36"/>
      <c r="AU163" s="36"/>
      <c r="AV163" s="36"/>
      <c r="AW163" s="36"/>
    </row>
    <row r="164" spans="42:49">
      <c r="AP164" s="36"/>
      <c r="AQ164" s="36"/>
      <c r="AR164" s="36"/>
      <c r="AS164" s="36"/>
      <c r="AT164" s="36"/>
      <c r="AU164" s="36"/>
      <c r="AV164" s="36"/>
      <c r="AW164" s="36"/>
    </row>
    <row r="165" spans="42:49">
      <c r="AP165" s="36"/>
      <c r="AQ165" s="36"/>
      <c r="AR165" s="36"/>
      <c r="AS165" s="36"/>
      <c r="AT165" s="36"/>
      <c r="AU165" s="36"/>
      <c r="AV165" s="36"/>
      <c r="AW165" s="36"/>
    </row>
    <row r="166" spans="42:49">
      <c r="AP166" s="36"/>
      <c r="AQ166" s="36"/>
      <c r="AR166" s="36"/>
      <c r="AS166" s="36"/>
      <c r="AT166" s="36"/>
      <c r="AU166" s="36"/>
      <c r="AV166" s="36"/>
      <c r="AW166" s="36"/>
    </row>
    <row r="167" spans="42:49">
      <c r="AP167" s="36"/>
      <c r="AQ167" s="36"/>
      <c r="AR167" s="36"/>
      <c r="AS167" s="36"/>
      <c r="AT167" s="36"/>
      <c r="AU167" s="36"/>
      <c r="AV167" s="36"/>
      <c r="AW167" s="36"/>
    </row>
    <row r="168" spans="42:49">
      <c r="AP168" s="36"/>
      <c r="AQ168" s="36"/>
      <c r="AR168" s="36"/>
      <c r="AS168" s="36"/>
      <c r="AT168" s="36"/>
      <c r="AU168" s="36"/>
      <c r="AV168" s="36"/>
      <c r="AW168" s="36"/>
    </row>
    <row r="169" spans="42:49">
      <c r="AP169" s="36"/>
      <c r="AQ169" s="36"/>
      <c r="AR169" s="36"/>
      <c r="AS169" s="36"/>
      <c r="AT169" s="36"/>
      <c r="AU169" s="36"/>
      <c r="AV169" s="36"/>
      <c r="AW169" s="36"/>
    </row>
    <row r="170" spans="42:49">
      <c r="AP170" s="36"/>
      <c r="AQ170" s="36"/>
      <c r="AR170" s="36"/>
      <c r="AS170" s="36"/>
      <c r="AT170" s="36"/>
      <c r="AU170" s="36"/>
      <c r="AV170" s="36"/>
      <c r="AW170" s="36"/>
    </row>
    <row r="171" spans="42:49">
      <c r="AP171" s="36"/>
      <c r="AQ171" s="36"/>
      <c r="AR171" s="36"/>
      <c r="AS171" s="36"/>
      <c r="AT171" s="36"/>
      <c r="AU171" s="36"/>
      <c r="AV171" s="36"/>
      <c r="AW171" s="36"/>
    </row>
    <row r="172" spans="42:49">
      <c r="AP172" s="36"/>
      <c r="AQ172" s="36"/>
      <c r="AR172" s="36"/>
      <c r="AS172" s="36"/>
      <c r="AT172" s="36"/>
      <c r="AU172" s="36"/>
      <c r="AV172" s="36"/>
      <c r="AW172" s="36"/>
    </row>
    <row r="173" spans="42:49">
      <c r="AP173" s="36"/>
      <c r="AQ173" s="36"/>
      <c r="AR173" s="36"/>
      <c r="AS173" s="36"/>
      <c r="AT173" s="36"/>
      <c r="AU173" s="36"/>
      <c r="AV173" s="36"/>
      <c r="AW173" s="36"/>
    </row>
    <row r="174" spans="42:49">
      <c r="AP174" s="36"/>
      <c r="AQ174" s="36"/>
      <c r="AR174" s="36"/>
      <c r="AS174" s="36"/>
      <c r="AT174" s="36"/>
      <c r="AU174" s="36"/>
      <c r="AV174" s="36"/>
      <c r="AW174" s="36"/>
    </row>
    <row r="175" spans="42:49">
      <c r="AP175" s="36"/>
      <c r="AQ175" s="36"/>
      <c r="AR175" s="36"/>
      <c r="AS175" s="36"/>
      <c r="AT175" s="36"/>
      <c r="AU175" s="36"/>
      <c r="AV175" s="36"/>
      <c r="AW175" s="36"/>
    </row>
    <row r="176" spans="42:49">
      <c r="AP176" s="36"/>
      <c r="AQ176" s="36"/>
      <c r="AR176" s="36"/>
      <c r="AS176" s="36"/>
      <c r="AT176" s="36"/>
      <c r="AU176" s="36"/>
      <c r="AV176" s="36"/>
      <c r="AW176" s="36"/>
    </row>
    <row r="177" spans="42:49">
      <c r="AP177" s="36"/>
      <c r="AQ177" s="36"/>
      <c r="AR177" s="36"/>
      <c r="AS177" s="36"/>
      <c r="AT177" s="36"/>
      <c r="AU177" s="36"/>
      <c r="AV177" s="36"/>
      <c r="AW177" s="36"/>
    </row>
    <row r="178" spans="42:49">
      <c r="AP178" s="36"/>
      <c r="AQ178" s="36"/>
      <c r="AR178" s="36"/>
      <c r="AS178" s="36"/>
      <c r="AT178" s="36"/>
      <c r="AU178" s="36"/>
      <c r="AV178" s="36"/>
      <c r="AW178" s="36"/>
    </row>
    <row r="179" spans="42:49">
      <c r="AP179" s="36"/>
      <c r="AQ179" s="36"/>
      <c r="AR179" s="36"/>
      <c r="AS179" s="36"/>
      <c r="AT179" s="36"/>
      <c r="AU179" s="36"/>
      <c r="AV179" s="36"/>
      <c r="AW179" s="36"/>
    </row>
    <row r="180" spans="42:49">
      <c r="AP180" s="36"/>
      <c r="AQ180" s="36"/>
      <c r="AR180" s="36"/>
      <c r="AS180" s="36"/>
      <c r="AT180" s="36"/>
      <c r="AU180" s="36"/>
      <c r="AV180" s="36"/>
      <c r="AW180" s="36"/>
    </row>
    <row r="181" spans="42:49">
      <c r="AP181" s="36"/>
      <c r="AQ181" s="36"/>
      <c r="AR181" s="36"/>
      <c r="AS181" s="36"/>
      <c r="AT181" s="36"/>
      <c r="AU181" s="36"/>
      <c r="AV181" s="36"/>
      <c r="AW181" s="36"/>
    </row>
    <row r="182" spans="42:49">
      <c r="AP182" s="36"/>
      <c r="AQ182" s="36"/>
      <c r="AR182" s="36"/>
      <c r="AS182" s="36"/>
      <c r="AT182" s="36"/>
      <c r="AU182" s="36"/>
      <c r="AV182" s="36"/>
      <c r="AW182" s="36"/>
    </row>
    <row r="183" spans="42:49">
      <c r="AP183" s="36"/>
      <c r="AQ183" s="36"/>
      <c r="AR183" s="36"/>
      <c r="AS183" s="36"/>
      <c r="AT183" s="36"/>
      <c r="AU183" s="36"/>
      <c r="AV183" s="36"/>
      <c r="AW183" s="36"/>
    </row>
    <row r="184" spans="42:49">
      <c r="AP184" s="36"/>
      <c r="AQ184" s="36"/>
      <c r="AR184" s="36"/>
      <c r="AS184" s="36"/>
      <c r="AT184" s="36"/>
      <c r="AU184" s="36"/>
      <c r="AV184" s="36"/>
      <c r="AW184" s="36"/>
    </row>
    <row r="185" spans="42:49">
      <c r="AP185" s="36"/>
      <c r="AQ185" s="36"/>
      <c r="AR185" s="36"/>
      <c r="AS185" s="36"/>
      <c r="AT185" s="36"/>
      <c r="AU185" s="36"/>
      <c r="AV185" s="36"/>
      <c r="AW185" s="36"/>
    </row>
    <row r="186" spans="42:49">
      <c r="AP186" s="36"/>
      <c r="AQ186" s="36"/>
      <c r="AR186" s="36"/>
      <c r="AS186" s="36"/>
      <c r="AT186" s="36"/>
      <c r="AU186" s="36"/>
      <c r="AV186" s="36"/>
      <c r="AW186" s="36"/>
    </row>
    <row r="187" spans="42:49">
      <c r="AP187" s="36"/>
      <c r="AQ187" s="36"/>
      <c r="AR187" s="36"/>
      <c r="AS187" s="36"/>
      <c r="AT187" s="36"/>
      <c r="AU187" s="36"/>
      <c r="AV187" s="36"/>
      <c r="AW187" s="36"/>
    </row>
    <row r="188" spans="42:49">
      <c r="AP188" s="36"/>
      <c r="AQ188" s="36"/>
      <c r="AR188" s="36"/>
      <c r="AS188" s="36"/>
      <c r="AT188" s="36"/>
      <c r="AU188" s="36"/>
      <c r="AV188" s="36"/>
      <c r="AW188" s="36"/>
    </row>
    <row r="189" spans="42:49">
      <c r="AP189" s="36"/>
      <c r="AQ189" s="36"/>
      <c r="AR189" s="36"/>
      <c r="AS189" s="36"/>
      <c r="AT189" s="36"/>
      <c r="AU189" s="36"/>
      <c r="AV189" s="36"/>
      <c r="AW189" s="36"/>
    </row>
    <row r="190" spans="42:49">
      <c r="AP190" s="36"/>
      <c r="AQ190" s="36"/>
      <c r="AR190" s="36"/>
      <c r="AS190" s="36"/>
      <c r="AT190" s="36"/>
      <c r="AU190" s="36"/>
      <c r="AV190" s="36"/>
      <c r="AW190" s="36"/>
    </row>
    <row r="191" spans="42:49">
      <c r="AP191" s="36"/>
      <c r="AQ191" s="36"/>
      <c r="AR191" s="36"/>
      <c r="AS191" s="36"/>
      <c r="AT191" s="36"/>
      <c r="AU191" s="36"/>
      <c r="AV191" s="36"/>
      <c r="AW191" s="36"/>
    </row>
    <row r="192" spans="42:49">
      <c r="AP192" s="36"/>
      <c r="AQ192" s="36"/>
      <c r="AR192" s="36"/>
      <c r="AS192" s="36"/>
      <c r="AT192" s="36"/>
      <c r="AU192" s="36"/>
      <c r="AV192" s="36"/>
      <c r="AW192" s="36"/>
    </row>
    <row r="193" spans="42:49">
      <c r="AP193" s="36"/>
      <c r="AQ193" s="36"/>
      <c r="AR193" s="36"/>
      <c r="AS193" s="36"/>
      <c r="AT193" s="36"/>
      <c r="AU193" s="36"/>
      <c r="AV193" s="36"/>
      <c r="AW193" s="36"/>
    </row>
    <row r="194" spans="42:49">
      <c r="AP194" s="36"/>
      <c r="AQ194" s="36"/>
      <c r="AR194" s="36"/>
      <c r="AS194" s="36"/>
      <c r="AT194" s="36"/>
      <c r="AU194" s="36"/>
      <c r="AV194" s="36"/>
      <c r="AW194" s="36"/>
    </row>
    <row r="195" spans="42:49">
      <c r="AP195" s="36"/>
      <c r="AQ195" s="36"/>
      <c r="AR195" s="36"/>
      <c r="AS195" s="36"/>
      <c r="AT195" s="36"/>
      <c r="AU195" s="36"/>
      <c r="AV195" s="36"/>
      <c r="AW195" s="36"/>
    </row>
    <row r="196" spans="42:49">
      <c r="AP196" s="36"/>
      <c r="AQ196" s="36"/>
      <c r="AR196" s="36"/>
      <c r="AS196" s="36"/>
      <c r="AT196" s="36"/>
      <c r="AU196" s="36"/>
      <c r="AV196" s="36"/>
      <c r="AW196" s="36"/>
    </row>
    <row r="197" spans="42:49">
      <c r="AP197" s="36"/>
      <c r="AQ197" s="36"/>
      <c r="AR197" s="36"/>
      <c r="AS197" s="36"/>
      <c r="AT197" s="36"/>
      <c r="AU197" s="36"/>
      <c r="AV197" s="36"/>
      <c r="AW197" s="36"/>
    </row>
    <row r="198" spans="42:49">
      <c r="AP198" s="36"/>
      <c r="AQ198" s="36"/>
      <c r="AR198" s="36"/>
      <c r="AS198" s="36"/>
      <c r="AT198" s="36"/>
      <c r="AU198" s="36"/>
      <c r="AV198" s="36"/>
      <c r="AW198" s="36"/>
    </row>
    <row r="199" spans="42:49">
      <c r="AP199" s="36"/>
      <c r="AQ199" s="36"/>
      <c r="AR199" s="36"/>
      <c r="AS199" s="36"/>
      <c r="AT199" s="36"/>
      <c r="AU199" s="36"/>
      <c r="AV199" s="36"/>
      <c r="AW199" s="36"/>
    </row>
    <row r="200" spans="42:49">
      <c r="AP200" s="36"/>
      <c r="AQ200" s="36"/>
      <c r="AR200" s="36"/>
      <c r="AS200" s="36"/>
      <c r="AT200" s="36"/>
      <c r="AU200" s="36"/>
      <c r="AV200" s="36"/>
      <c r="AW200" s="36"/>
    </row>
    <row r="201" spans="42:49">
      <c r="AP201" s="36"/>
      <c r="AQ201" s="36"/>
      <c r="AR201" s="36"/>
      <c r="AS201" s="36"/>
      <c r="AT201" s="36"/>
      <c r="AU201" s="36"/>
      <c r="AV201" s="36"/>
      <c r="AW201" s="36"/>
    </row>
    <row r="202" spans="42:49">
      <c r="AP202" s="36"/>
      <c r="AQ202" s="36"/>
      <c r="AR202" s="36"/>
      <c r="AS202" s="36"/>
      <c r="AT202" s="36"/>
      <c r="AU202" s="36"/>
      <c r="AV202" s="36"/>
      <c r="AW202" s="36"/>
    </row>
    <row r="203" spans="42:49">
      <c r="AP203" s="36"/>
      <c r="AQ203" s="36"/>
      <c r="AR203" s="36"/>
      <c r="AS203" s="36"/>
      <c r="AT203" s="36"/>
      <c r="AU203" s="36"/>
      <c r="AV203" s="36"/>
      <c r="AW203" s="36"/>
    </row>
    <row r="204" spans="42:49">
      <c r="AP204" s="36"/>
      <c r="AQ204" s="36"/>
      <c r="AR204" s="36"/>
      <c r="AS204" s="36"/>
      <c r="AT204" s="36"/>
      <c r="AU204" s="36"/>
      <c r="AV204" s="36"/>
      <c r="AW204" s="36"/>
    </row>
    <row r="205" spans="42:49">
      <c r="AP205" s="36"/>
      <c r="AQ205" s="36"/>
      <c r="AR205" s="36"/>
      <c r="AS205" s="36"/>
      <c r="AT205" s="36"/>
      <c r="AU205" s="36"/>
      <c r="AV205" s="36"/>
      <c r="AW205" s="36"/>
    </row>
    <row r="206" spans="42:49">
      <c r="AP206" s="36"/>
      <c r="AQ206" s="36"/>
      <c r="AR206" s="36"/>
      <c r="AS206" s="36"/>
      <c r="AT206" s="36"/>
      <c r="AU206" s="36"/>
      <c r="AV206" s="36"/>
      <c r="AW206" s="36"/>
    </row>
    <row r="207" spans="42:49">
      <c r="AP207" s="36"/>
      <c r="AQ207" s="36"/>
      <c r="AR207" s="36"/>
      <c r="AS207" s="36"/>
      <c r="AT207" s="36"/>
      <c r="AU207" s="36"/>
      <c r="AV207" s="36"/>
      <c r="AW207" s="36"/>
    </row>
    <row r="208" spans="42:49">
      <c r="AP208" s="36"/>
      <c r="AQ208" s="36"/>
      <c r="AR208" s="36"/>
      <c r="AS208" s="36"/>
      <c r="AT208" s="36"/>
      <c r="AU208" s="36"/>
      <c r="AV208" s="36"/>
      <c r="AW208" s="36"/>
    </row>
    <row r="209" spans="42:49">
      <c r="AP209" s="36"/>
      <c r="AQ209" s="36"/>
      <c r="AR209" s="36"/>
      <c r="AS209" s="36"/>
      <c r="AT209" s="36"/>
      <c r="AU209" s="36"/>
      <c r="AV209" s="36"/>
      <c r="AW209" s="36"/>
    </row>
    <row r="210" spans="42:49">
      <c r="AP210" s="36"/>
      <c r="AQ210" s="36"/>
      <c r="AR210" s="36"/>
      <c r="AS210" s="36"/>
      <c r="AT210" s="36"/>
      <c r="AU210" s="36"/>
      <c r="AV210" s="36"/>
      <c r="AW210" s="36"/>
    </row>
    <row r="211" spans="42:49">
      <c r="AP211" s="36"/>
      <c r="AQ211" s="36"/>
      <c r="AR211" s="36"/>
      <c r="AS211" s="36"/>
      <c r="AT211" s="36"/>
      <c r="AU211" s="36"/>
      <c r="AV211" s="36"/>
      <c r="AW211" s="36"/>
    </row>
    <row r="212" spans="42:49">
      <c r="AP212" s="36"/>
      <c r="AQ212" s="36"/>
      <c r="AR212" s="36"/>
      <c r="AS212" s="36"/>
      <c r="AT212" s="36"/>
      <c r="AU212" s="36"/>
      <c r="AV212" s="36"/>
      <c r="AW212" s="36"/>
    </row>
    <row r="213" spans="42:49">
      <c r="AP213" s="36"/>
      <c r="AQ213" s="36"/>
      <c r="AR213" s="36"/>
      <c r="AS213" s="36"/>
      <c r="AT213" s="36"/>
      <c r="AU213" s="36"/>
      <c r="AV213" s="36"/>
      <c r="AW213" s="36"/>
    </row>
    <row r="214" spans="42:49">
      <c r="AP214" s="36"/>
      <c r="AQ214" s="36"/>
      <c r="AR214" s="36"/>
      <c r="AS214" s="36"/>
      <c r="AT214" s="36"/>
      <c r="AU214" s="36"/>
      <c r="AV214" s="36"/>
      <c r="AW214" s="36"/>
    </row>
    <row r="215" spans="42:49">
      <c r="AP215" s="36"/>
      <c r="AQ215" s="36"/>
      <c r="AR215" s="36"/>
      <c r="AS215" s="36"/>
      <c r="AT215" s="36"/>
      <c r="AU215" s="36"/>
      <c r="AV215" s="36"/>
      <c r="AW215" s="36"/>
    </row>
    <row r="216" spans="42:49">
      <c r="AP216" s="36"/>
      <c r="AQ216" s="36"/>
      <c r="AR216" s="36"/>
      <c r="AS216" s="36"/>
      <c r="AT216" s="36"/>
      <c r="AU216" s="36"/>
      <c r="AV216" s="36"/>
      <c r="AW216" s="36"/>
    </row>
    <row r="217" spans="42:49">
      <c r="AP217" s="36"/>
      <c r="AQ217" s="36"/>
      <c r="AR217" s="36"/>
      <c r="AS217" s="36"/>
      <c r="AT217" s="36"/>
      <c r="AU217" s="36"/>
      <c r="AV217" s="36"/>
      <c r="AW217" s="36"/>
    </row>
    <row r="218" spans="42:49">
      <c r="AP218" s="36"/>
      <c r="AQ218" s="36"/>
      <c r="AR218" s="36"/>
      <c r="AS218" s="36"/>
      <c r="AT218" s="36"/>
      <c r="AU218" s="36"/>
      <c r="AV218" s="36"/>
      <c r="AW218" s="36"/>
    </row>
    <row r="219" spans="42:49">
      <c r="AP219" s="36"/>
      <c r="AQ219" s="36"/>
      <c r="AR219" s="36"/>
      <c r="AS219" s="36"/>
      <c r="AT219" s="36"/>
      <c r="AU219" s="36"/>
      <c r="AV219" s="36"/>
      <c r="AW219" s="36"/>
    </row>
    <row r="220" spans="42:49">
      <c r="AP220" s="36"/>
      <c r="AQ220" s="36"/>
      <c r="AR220" s="36"/>
      <c r="AS220" s="36"/>
      <c r="AT220" s="36"/>
      <c r="AU220" s="36"/>
      <c r="AV220" s="36"/>
      <c r="AW220" s="36"/>
    </row>
    <row r="221" spans="42:49">
      <c r="AP221" s="36"/>
      <c r="AQ221" s="36"/>
      <c r="AR221" s="36"/>
      <c r="AS221" s="36"/>
      <c r="AT221" s="36"/>
      <c r="AU221" s="36"/>
      <c r="AV221" s="36"/>
      <c r="AW221" s="36"/>
    </row>
    <row r="222" spans="42:49">
      <c r="AP222" s="36"/>
      <c r="AQ222" s="36"/>
      <c r="AR222" s="36"/>
      <c r="AS222" s="36"/>
      <c r="AT222" s="36"/>
      <c r="AU222" s="36"/>
      <c r="AV222" s="36"/>
      <c r="AW222" s="36"/>
    </row>
    <row r="223" spans="42:49">
      <c r="AP223" s="36"/>
      <c r="AQ223" s="36"/>
      <c r="AR223" s="36"/>
      <c r="AS223" s="36"/>
      <c r="AT223" s="36"/>
      <c r="AU223" s="36"/>
      <c r="AV223" s="36"/>
      <c r="AW223" s="36"/>
    </row>
    <row r="224" spans="42:49">
      <c r="AP224" s="36"/>
      <c r="AQ224" s="36"/>
      <c r="AR224" s="36"/>
      <c r="AS224" s="36"/>
      <c r="AT224" s="36"/>
      <c r="AU224" s="36"/>
      <c r="AV224" s="36"/>
      <c r="AW224" s="36"/>
    </row>
    <row r="225" spans="42:49">
      <c r="AP225" s="36"/>
      <c r="AQ225" s="36"/>
      <c r="AR225" s="36"/>
      <c r="AS225" s="36"/>
      <c r="AT225" s="36"/>
      <c r="AU225" s="36"/>
      <c r="AV225" s="36"/>
      <c r="AW225" s="36"/>
    </row>
    <row r="226" spans="42:49">
      <c r="AP226" s="36"/>
      <c r="AQ226" s="36"/>
      <c r="AR226" s="36"/>
      <c r="AS226" s="36"/>
      <c r="AT226" s="36"/>
      <c r="AU226" s="36"/>
      <c r="AV226" s="36"/>
      <c r="AW226" s="36"/>
    </row>
    <row r="227" spans="42:49">
      <c r="AP227" s="36"/>
      <c r="AQ227" s="36"/>
      <c r="AR227" s="36"/>
      <c r="AS227" s="36"/>
      <c r="AT227" s="36"/>
      <c r="AU227" s="36"/>
      <c r="AV227" s="36"/>
      <c r="AW227" s="36"/>
    </row>
    <row r="228" spans="42:49">
      <c r="AP228" s="36"/>
      <c r="AQ228" s="36"/>
      <c r="AR228" s="36"/>
      <c r="AS228" s="36"/>
      <c r="AT228" s="36"/>
      <c r="AU228" s="36"/>
      <c r="AV228" s="36"/>
      <c r="AW228" s="36"/>
    </row>
    <row r="229" spans="42:49">
      <c r="AP229" s="36"/>
      <c r="AQ229" s="36"/>
      <c r="AR229" s="36"/>
      <c r="AS229" s="36"/>
      <c r="AT229" s="36"/>
      <c r="AU229" s="36"/>
      <c r="AV229" s="36"/>
      <c r="AW229" s="36"/>
    </row>
    <row r="230" spans="42:49">
      <c r="AP230" s="36"/>
      <c r="AQ230" s="36"/>
      <c r="AR230" s="36"/>
      <c r="AS230" s="36"/>
      <c r="AT230" s="36"/>
      <c r="AU230" s="36"/>
      <c r="AV230" s="36"/>
      <c r="AW230" s="36"/>
    </row>
    <row r="231" spans="42:49">
      <c r="AP231" s="36"/>
      <c r="AQ231" s="36"/>
      <c r="AR231" s="36"/>
      <c r="AS231" s="36"/>
      <c r="AT231" s="36"/>
      <c r="AU231" s="36"/>
      <c r="AV231" s="36"/>
      <c r="AW231" s="36"/>
    </row>
    <row r="232" spans="42:49">
      <c r="AP232" s="36"/>
      <c r="AQ232" s="36"/>
      <c r="AR232" s="36"/>
      <c r="AS232" s="36"/>
      <c r="AT232" s="36"/>
      <c r="AU232" s="36"/>
      <c r="AV232" s="36"/>
      <c r="AW232" s="36"/>
    </row>
    <row r="233" spans="42:49">
      <c r="AP233" s="36"/>
      <c r="AQ233" s="36"/>
      <c r="AR233" s="36"/>
      <c r="AS233" s="36"/>
      <c r="AT233" s="36"/>
      <c r="AU233" s="36"/>
      <c r="AV233" s="36"/>
      <c r="AW233" s="36"/>
    </row>
    <row r="234" spans="42:49">
      <c r="AP234" s="36"/>
      <c r="AQ234" s="36"/>
      <c r="AR234" s="36"/>
      <c r="AS234" s="36"/>
      <c r="AT234" s="36"/>
      <c r="AU234" s="36"/>
      <c r="AV234" s="36"/>
      <c r="AW234" s="36"/>
    </row>
    <row r="235" spans="42:49">
      <c r="AP235" s="36"/>
      <c r="AQ235" s="36"/>
      <c r="AR235" s="36"/>
      <c r="AS235" s="36"/>
      <c r="AT235" s="36"/>
      <c r="AU235" s="36"/>
      <c r="AV235" s="36"/>
      <c r="AW235" s="36"/>
    </row>
    <row r="236" spans="42:49">
      <c r="AP236" s="36"/>
      <c r="AQ236" s="36"/>
      <c r="AR236" s="36"/>
      <c r="AS236" s="36"/>
      <c r="AT236" s="36"/>
      <c r="AU236" s="36"/>
      <c r="AV236" s="36"/>
      <c r="AW236" s="36"/>
    </row>
    <row r="237" spans="42:49">
      <c r="AP237" s="36"/>
      <c r="AQ237" s="36"/>
      <c r="AR237" s="36"/>
      <c r="AS237" s="36"/>
      <c r="AT237" s="36"/>
      <c r="AU237" s="36"/>
      <c r="AV237" s="36"/>
      <c r="AW237" s="36"/>
    </row>
    <row r="238" spans="42:49">
      <c r="AP238" s="36"/>
      <c r="AQ238" s="36"/>
      <c r="AR238" s="36"/>
      <c r="AS238" s="36"/>
      <c r="AT238" s="36"/>
      <c r="AU238" s="36"/>
      <c r="AV238" s="36"/>
      <c r="AW238" s="36"/>
    </row>
    <row r="239" spans="42:49">
      <c r="AP239" s="36"/>
      <c r="AQ239" s="36"/>
      <c r="AR239" s="36"/>
      <c r="AS239" s="36"/>
      <c r="AT239" s="36"/>
      <c r="AU239" s="36"/>
      <c r="AV239" s="36"/>
      <c r="AW239" s="36"/>
    </row>
    <row r="240" spans="42:49">
      <c r="AP240" s="36"/>
      <c r="AQ240" s="36"/>
      <c r="AR240" s="36"/>
      <c r="AS240" s="36"/>
      <c r="AT240" s="36"/>
      <c r="AU240" s="36"/>
      <c r="AV240" s="36"/>
      <c r="AW240" s="36"/>
    </row>
    <row r="241" spans="42:49">
      <c r="AP241" s="36"/>
      <c r="AQ241" s="36"/>
      <c r="AR241" s="36"/>
      <c r="AS241" s="36"/>
      <c r="AT241" s="36"/>
      <c r="AU241" s="36"/>
      <c r="AV241" s="36"/>
      <c r="AW241" s="36"/>
    </row>
    <row r="242" spans="42:49">
      <c r="AP242" s="36"/>
      <c r="AQ242" s="36"/>
      <c r="AR242" s="36"/>
      <c r="AS242" s="36"/>
      <c r="AT242" s="36"/>
      <c r="AU242" s="36"/>
      <c r="AV242" s="36"/>
      <c r="AW242" s="36"/>
    </row>
    <row r="243" spans="42:49">
      <c r="AP243" s="36"/>
      <c r="AQ243" s="36"/>
      <c r="AR243" s="36"/>
      <c r="AS243" s="36"/>
      <c r="AT243" s="36"/>
      <c r="AU243" s="36"/>
      <c r="AV243" s="36"/>
      <c r="AW243" s="36"/>
    </row>
    <row r="244" spans="42:49">
      <c r="AP244" s="36"/>
      <c r="AQ244" s="36"/>
      <c r="AR244" s="36"/>
      <c r="AS244" s="36"/>
      <c r="AT244" s="36"/>
      <c r="AU244" s="36"/>
      <c r="AV244" s="36"/>
      <c r="AW244" s="36"/>
    </row>
    <row r="245" spans="42:49">
      <c r="AP245" s="36"/>
      <c r="AQ245" s="36"/>
      <c r="AR245" s="36"/>
      <c r="AS245" s="36"/>
      <c r="AT245" s="36"/>
      <c r="AU245" s="36"/>
      <c r="AV245" s="36"/>
      <c r="AW245" s="36"/>
    </row>
    <row r="246" spans="42:49">
      <c r="AP246" s="36"/>
      <c r="AQ246" s="36"/>
      <c r="AR246" s="36"/>
      <c r="AS246" s="36"/>
      <c r="AT246" s="36"/>
      <c r="AU246" s="36"/>
      <c r="AV246" s="36"/>
      <c r="AW246" s="36"/>
    </row>
    <row r="247" spans="42:49">
      <c r="AP247" s="36"/>
      <c r="AQ247" s="36"/>
      <c r="AR247" s="36"/>
      <c r="AS247" s="36"/>
      <c r="AT247" s="36"/>
      <c r="AU247" s="36"/>
      <c r="AV247" s="36"/>
      <c r="AW247" s="36"/>
    </row>
    <row r="248" spans="42:49">
      <c r="AP248" s="36"/>
      <c r="AQ248" s="36"/>
      <c r="AR248" s="36"/>
      <c r="AS248" s="36"/>
      <c r="AT248" s="36"/>
      <c r="AU248" s="36"/>
      <c r="AV248" s="36"/>
      <c r="AW248" s="36"/>
    </row>
    <row r="249" spans="42:49">
      <c r="AP249" s="36"/>
      <c r="AQ249" s="36"/>
      <c r="AR249" s="36"/>
      <c r="AS249" s="36"/>
      <c r="AT249" s="36"/>
      <c r="AU249" s="36"/>
      <c r="AV249" s="36"/>
      <c r="AW249" s="36"/>
    </row>
    <row r="250" spans="42:49">
      <c r="AP250" s="36"/>
      <c r="AQ250" s="36"/>
      <c r="AR250" s="36"/>
      <c r="AS250" s="36"/>
      <c r="AT250" s="36"/>
      <c r="AU250" s="36"/>
      <c r="AV250" s="36"/>
      <c r="AW250" s="36"/>
    </row>
    <row r="251" spans="42:49">
      <c r="AP251" s="36"/>
      <c r="AQ251" s="36"/>
      <c r="AR251" s="36"/>
      <c r="AS251" s="36"/>
      <c r="AT251" s="36"/>
      <c r="AU251" s="36"/>
      <c r="AV251" s="36"/>
      <c r="AW251" s="36"/>
    </row>
    <row r="252" spans="42:49">
      <c r="AP252" s="36"/>
      <c r="AQ252" s="36"/>
      <c r="AR252" s="36"/>
      <c r="AS252" s="36"/>
      <c r="AT252" s="36"/>
      <c r="AU252" s="36"/>
      <c r="AV252" s="36"/>
      <c r="AW252" s="36"/>
    </row>
    <row r="253" spans="42:49">
      <c r="AP253" s="36"/>
      <c r="AQ253" s="36"/>
      <c r="AR253" s="36"/>
      <c r="AS253" s="36"/>
      <c r="AT253" s="36"/>
      <c r="AU253" s="36"/>
      <c r="AV253" s="36"/>
      <c r="AW253" s="36"/>
    </row>
    <row r="254" spans="42:49">
      <c r="AP254" s="36"/>
      <c r="AQ254" s="36"/>
      <c r="AR254" s="36"/>
      <c r="AS254" s="36"/>
      <c r="AT254" s="36"/>
      <c r="AU254" s="36"/>
      <c r="AV254" s="36"/>
      <c r="AW254" s="36"/>
    </row>
    <row r="255" spans="42:49">
      <c r="AP255" s="36"/>
      <c r="AQ255" s="36"/>
      <c r="AR255" s="36"/>
      <c r="AS255" s="36"/>
      <c r="AT255" s="36"/>
      <c r="AU255" s="36"/>
      <c r="AV255" s="36"/>
      <c r="AW255" s="36"/>
    </row>
    <row r="256" spans="42:49">
      <c r="AP256" s="36"/>
      <c r="AQ256" s="36"/>
      <c r="AR256" s="36"/>
      <c r="AS256" s="36"/>
      <c r="AT256" s="36"/>
      <c r="AU256" s="36"/>
      <c r="AV256" s="36"/>
      <c r="AW256" s="36"/>
    </row>
    <row r="257" spans="42:49">
      <c r="AP257" s="36"/>
      <c r="AQ257" s="36"/>
      <c r="AR257" s="36"/>
      <c r="AS257" s="36"/>
      <c r="AT257" s="36"/>
      <c r="AU257" s="36"/>
      <c r="AV257" s="36"/>
      <c r="AW257" s="36"/>
    </row>
    <row r="258" spans="42:49">
      <c r="AP258" s="36"/>
      <c r="AQ258" s="36"/>
      <c r="AR258" s="36"/>
      <c r="AS258" s="36"/>
      <c r="AT258" s="36"/>
      <c r="AU258" s="36"/>
      <c r="AV258" s="36"/>
      <c r="AW258" s="36"/>
    </row>
    <row r="259" spans="42:49">
      <c r="AP259" s="36"/>
      <c r="AQ259" s="36"/>
      <c r="AR259" s="36"/>
      <c r="AS259" s="36"/>
      <c r="AT259" s="36"/>
      <c r="AU259" s="36"/>
      <c r="AV259" s="36"/>
      <c r="AW259" s="36"/>
    </row>
    <row r="260" spans="42:49">
      <c r="AP260" s="36"/>
      <c r="AQ260" s="36"/>
      <c r="AR260" s="36"/>
      <c r="AS260" s="36"/>
      <c r="AT260" s="36"/>
      <c r="AU260" s="36"/>
      <c r="AV260" s="36"/>
      <c r="AW260" s="36"/>
    </row>
    <row r="261" spans="42:49">
      <c r="AP261" s="36"/>
      <c r="AQ261" s="36"/>
      <c r="AR261" s="36"/>
      <c r="AS261" s="36"/>
      <c r="AT261" s="36"/>
      <c r="AU261" s="36"/>
      <c r="AV261" s="36"/>
      <c r="AW261" s="36"/>
    </row>
    <row r="262" spans="42:49">
      <c r="AP262" s="36"/>
      <c r="AQ262" s="36"/>
      <c r="AR262" s="36"/>
      <c r="AS262" s="36"/>
      <c r="AT262" s="36"/>
      <c r="AU262" s="36"/>
      <c r="AV262" s="36"/>
      <c r="AW262" s="36"/>
    </row>
    <row r="263" spans="42:49">
      <c r="AP263" s="36"/>
      <c r="AQ263" s="36"/>
      <c r="AR263" s="36"/>
      <c r="AS263" s="36"/>
      <c r="AT263" s="36"/>
      <c r="AU263" s="36"/>
      <c r="AV263" s="36"/>
      <c r="AW263" s="36"/>
    </row>
    <row r="264" spans="42:49">
      <c r="AP264" s="36"/>
      <c r="AQ264" s="36"/>
      <c r="AR264" s="36"/>
      <c r="AS264" s="36"/>
      <c r="AT264" s="36"/>
      <c r="AU264" s="36"/>
      <c r="AV264" s="36"/>
      <c r="AW264" s="36"/>
    </row>
    <row r="265" spans="42:49">
      <c r="AP265" s="36"/>
      <c r="AQ265" s="36"/>
      <c r="AR265" s="36"/>
      <c r="AS265" s="36"/>
      <c r="AT265" s="36"/>
      <c r="AU265" s="36"/>
      <c r="AV265" s="36"/>
      <c r="AW265" s="36"/>
    </row>
    <row r="266" spans="42:49">
      <c r="AP266" s="36"/>
      <c r="AQ266" s="36"/>
      <c r="AR266" s="36"/>
      <c r="AS266" s="36"/>
      <c r="AT266" s="36"/>
      <c r="AU266" s="36"/>
      <c r="AV266" s="36"/>
      <c r="AW266" s="36"/>
    </row>
    <row r="267" spans="42:49">
      <c r="AP267" s="36"/>
      <c r="AQ267" s="36"/>
      <c r="AR267" s="36"/>
      <c r="AS267" s="36"/>
      <c r="AT267" s="36"/>
      <c r="AU267" s="36"/>
      <c r="AV267" s="36"/>
      <c r="AW267" s="36"/>
    </row>
    <row r="268" spans="42:49">
      <c r="AP268" s="36"/>
      <c r="AQ268" s="36"/>
      <c r="AR268" s="36"/>
      <c r="AS268" s="36"/>
      <c r="AT268" s="36"/>
      <c r="AU268" s="36"/>
      <c r="AV268" s="36"/>
      <c r="AW268" s="36"/>
    </row>
    <row r="269" spans="42:49">
      <c r="AP269" s="36"/>
      <c r="AQ269" s="36"/>
      <c r="AR269" s="36"/>
      <c r="AS269" s="36"/>
      <c r="AT269" s="36"/>
      <c r="AU269" s="36"/>
      <c r="AV269" s="36"/>
      <c r="AW269" s="36"/>
    </row>
    <row r="270" spans="42:49">
      <c r="AP270" s="36"/>
      <c r="AQ270" s="36"/>
      <c r="AR270" s="36"/>
      <c r="AS270" s="36"/>
      <c r="AT270" s="36"/>
      <c r="AU270" s="36"/>
      <c r="AV270" s="36"/>
      <c r="AW270" s="36"/>
    </row>
    <row r="271" spans="42:49">
      <c r="AP271" s="36"/>
      <c r="AQ271" s="36"/>
      <c r="AR271" s="36"/>
      <c r="AS271" s="36"/>
      <c r="AT271" s="36"/>
      <c r="AU271" s="36"/>
      <c r="AV271" s="36"/>
      <c r="AW271" s="36"/>
    </row>
    <row r="272" spans="42:49">
      <c r="AP272" s="36"/>
      <c r="AQ272" s="36"/>
      <c r="AR272" s="36"/>
      <c r="AS272" s="36"/>
      <c r="AT272" s="36"/>
      <c r="AU272" s="36"/>
      <c r="AV272" s="36"/>
      <c r="AW272" s="36"/>
    </row>
    <row r="273" spans="42:49">
      <c r="AP273" s="36"/>
      <c r="AQ273" s="36"/>
      <c r="AR273" s="36"/>
      <c r="AS273" s="36"/>
      <c r="AT273" s="36"/>
      <c r="AU273" s="36"/>
      <c r="AV273" s="36"/>
      <c r="AW273" s="36"/>
    </row>
    <row r="274" spans="42:49">
      <c r="AP274" s="36"/>
      <c r="AQ274" s="36"/>
      <c r="AR274" s="36"/>
      <c r="AS274" s="36"/>
      <c r="AT274" s="36"/>
      <c r="AU274" s="36"/>
      <c r="AV274" s="36"/>
      <c r="AW274" s="36"/>
    </row>
    <row r="275" spans="42:49">
      <c r="AP275" s="36"/>
      <c r="AQ275" s="36"/>
      <c r="AR275" s="36"/>
      <c r="AS275" s="36"/>
      <c r="AT275" s="36"/>
      <c r="AU275" s="36"/>
      <c r="AV275" s="36"/>
      <c r="AW275" s="36"/>
    </row>
    <row r="276" spans="42:49">
      <c r="AP276" s="36"/>
      <c r="AQ276" s="36"/>
      <c r="AR276" s="36"/>
      <c r="AS276" s="36"/>
      <c r="AT276" s="36"/>
      <c r="AU276" s="36"/>
      <c r="AV276" s="36"/>
      <c r="AW276" s="36"/>
    </row>
    <row r="277" spans="42:49">
      <c r="AP277" s="36"/>
      <c r="AQ277" s="36"/>
      <c r="AR277" s="36"/>
      <c r="AS277" s="36"/>
      <c r="AT277" s="36"/>
      <c r="AU277" s="36"/>
      <c r="AV277" s="36"/>
      <c r="AW277" s="36"/>
    </row>
    <row r="278" spans="42:49">
      <c r="AP278" s="36"/>
      <c r="AQ278" s="36"/>
      <c r="AR278" s="36"/>
      <c r="AS278" s="36"/>
      <c r="AT278" s="36"/>
      <c r="AU278" s="36"/>
      <c r="AV278" s="36"/>
      <c r="AW278" s="36"/>
    </row>
    <row r="279" spans="42:49">
      <c r="AP279" s="36"/>
      <c r="AQ279" s="36"/>
      <c r="AR279" s="36"/>
      <c r="AS279" s="36"/>
      <c r="AT279" s="36"/>
      <c r="AU279" s="36"/>
      <c r="AV279" s="36"/>
      <c r="AW279" s="36"/>
    </row>
    <row r="280" spans="42:49">
      <c r="AP280" s="36"/>
      <c r="AQ280" s="36"/>
      <c r="AR280" s="36"/>
      <c r="AS280" s="36"/>
      <c r="AT280" s="36"/>
      <c r="AU280" s="36"/>
      <c r="AV280" s="36"/>
      <c r="AW280" s="36"/>
    </row>
    <row r="281" spans="42:49">
      <c r="AP281" s="36"/>
      <c r="AQ281" s="36"/>
      <c r="AR281" s="36"/>
      <c r="AS281" s="36"/>
      <c r="AT281" s="36"/>
      <c r="AU281" s="36"/>
      <c r="AV281" s="36"/>
      <c r="AW281" s="36"/>
    </row>
    <row r="282" spans="42:49">
      <c r="AP282" s="36"/>
      <c r="AQ282" s="36"/>
      <c r="AR282" s="36"/>
      <c r="AS282" s="36"/>
      <c r="AT282" s="36"/>
      <c r="AU282" s="36"/>
      <c r="AV282" s="36"/>
      <c r="AW282" s="36"/>
    </row>
    <row r="283" spans="42:49">
      <c r="AP283" s="36"/>
      <c r="AQ283" s="36"/>
      <c r="AR283" s="36"/>
      <c r="AS283" s="36"/>
      <c r="AT283" s="36"/>
      <c r="AU283" s="36"/>
      <c r="AV283" s="36"/>
      <c r="AW283" s="36"/>
    </row>
    <row r="284" spans="42:49">
      <c r="AP284" s="36"/>
      <c r="AQ284" s="36"/>
      <c r="AR284" s="36"/>
      <c r="AS284" s="36"/>
      <c r="AT284" s="36"/>
      <c r="AU284" s="36"/>
      <c r="AV284" s="36"/>
      <c r="AW284" s="36"/>
    </row>
    <row r="285" spans="42:49">
      <c r="AP285" s="36"/>
      <c r="AQ285" s="36"/>
      <c r="AR285" s="36"/>
      <c r="AS285" s="36"/>
      <c r="AT285" s="36"/>
      <c r="AU285" s="36"/>
      <c r="AV285" s="36"/>
      <c r="AW285" s="36"/>
    </row>
    <row r="286" spans="42:49">
      <c r="AP286" s="36"/>
      <c r="AQ286" s="36"/>
      <c r="AR286" s="36"/>
      <c r="AS286" s="36"/>
      <c r="AT286" s="36"/>
      <c r="AU286" s="36"/>
      <c r="AV286" s="36"/>
      <c r="AW286" s="36"/>
    </row>
    <row r="287" spans="42:49">
      <c r="AP287" s="36"/>
      <c r="AQ287" s="36"/>
      <c r="AR287" s="36"/>
      <c r="AS287" s="36"/>
      <c r="AT287" s="36"/>
      <c r="AU287" s="36"/>
      <c r="AV287" s="36"/>
      <c r="AW287" s="36"/>
    </row>
    <row r="288" spans="42:49">
      <c r="AP288" s="36"/>
      <c r="AQ288" s="36"/>
      <c r="AR288" s="36"/>
      <c r="AS288" s="36"/>
      <c r="AT288" s="36"/>
      <c r="AU288" s="36"/>
      <c r="AV288" s="36"/>
      <c r="AW288" s="36"/>
    </row>
    <row r="289" spans="42:49">
      <c r="AP289" s="36"/>
      <c r="AQ289" s="36"/>
      <c r="AR289" s="36"/>
      <c r="AS289" s="36"/>
      <c r="AT289" s="36"/>
      <c r="AU289" s="36"/>
      <c r="AV289" s="36"/>
      <c r="AW289" s="36"/>
    </row>
    <row r="290" spans="42:49">
      <c r="AP290" s="36"/>
      <c r="AQ290" s="36"/>
      <c r="AR290" s="36"/>
      <c r="AS290" s="36"/>
      <c r="AT290" s="36"/>
      <c r="AU290" s="36"/>
      <c r="AV290" s="36"/>
      <c r="AW290" s="36"/>
    </row>
    <row r="291" spans="42:49">
      <c r="AP291" s="36"/>
      <c r="AQ291" s="36"/>
      <c r="AR291" s="36"/>
      <c r="AS291" s="36"/>
      <c r="AT291" s="36"/>
      <c r="AU291" s="36"/>
      <c r="AV291" s="36"/>
      <c r="AW291" s="36"/>
    </row>
    <row r="292" spans="42:49">
      <c r="AP292" s="36"/>
      <c r="AQ292" s="36"/>
      <c r="AR292" s="36"/>
      <c r="AS292" s="36"/>
      <c r="AT292" s="36"/>
      <c r="AU292" s="36"/>
      <c r="AV292" s="36"/>
      <c r="AW292" s="36"/>
    </row>
    <row r="293" spans="42:49">
      <c r="AP293" s="36"/>
      <c r="AQ293" s="36"/>
      <c r="AR293" s="36"/>
      <c r="AS293" s="36"/>
      <c r="AT293" s="36"/>
      <c r="AU293" s="36"/>
      <c r="AV293" s="36"/>
      <c r="AW293" s="36"/>
    </row>
    <row r="294" spans="42:49">
      <c r="AP294" s="36"/>
      <c r="AQ294" s="36"/>
      <c r="AR294" s="36"/>
      <c r="AS294" s="36"/>
      <c r="AT294" s="36"/>
      <c r="AU294" s="36"/>
      <c r="AV294" s="36"/>
      <c r="AW294" s="36"/>
    </row>
    <row r="295" spans="42:49">
      <c r="AP295" s="36"/>
      <c r="AQ295" s="36"/>
      <c r="AR295" s="36"/>
      <c r="AS295" s="36"/>
      <c r="AT295" s="36"/>
      <c r="AU295" s="36"/>
      <c r="AV295" s="36"/>
      <c r="AW295" s="36"/>
    </row>
    <row r="296" spans="42:49">
      <c r="AP296" s="36"/>
      <c r="AQ296" s="36"/>
      <c r="AR296" s="36"/>
      <c r="AS296" s="36"/>
      <c r="AT296" s="36"/>
      <c r="AU296" s="36"/>
      <c r="AV296" s="36"/>
      <c r="AW296" s="36"/>
    </row>
    <row r="297" spans="42:49">
      <c r="AP297" s="36"/>
      <c r="AQ297" s="36"/>
      <c r="AR297" s="36"/>
      <c r="AS297" s="36"/>
      <c r="AT297" s="36"/>
      <c r="AU297" s="36"/>
      <c r="AV297" s="36"/>
      <c r="AW297" s="36"/>
    </row>
    <row r="298" spans="42:49">
      <c r="AP298" s="36"/>
      <c r="AQ298" s="36"/>
      <c r="AR298" s="36"/>
      <c r="AS298" s="36"/>
      <c r="AT298" s="36"/>
      <c r="AU298" s="36"/>
      <c r="AV298" s="36"/>
      <c r="AW298" s="36"/>
    </row>
    <row r="299" spans="42:49">
      <c r="AP299" s="36"/>
      <c r="AQ299" s="36"/>
      <c r="AR299" s="36"/>
      <c r="AS299" s="36"/>
      <c r="AT299" s="36"/>
      <c r="AU299" s="36"/>
      <c r="AV299" s="36"/>
      <c r="AW299" s="36"/>
    </row>
    <row r="300" spans="42:49">
      <c r="AP300" s="36"/>
      <c r="AQ300" s="36"/>
      <c r="AR300" s="36"/>
      <c r="AS300" s="36"/>
      <c r="AT300" s="36"/>
      <c r="AU300" s="36"/>
      <c r="AV300" s="36"/>
      <c r="AW300" s="36"/>
    </row>
    <row r="301" spans="42:49">
      <c r="AP301" s="36"/>
      <c r="AQ301" s="36"/>
      <c r="AR301" s="36"/>
      <c r="AS301" s="36"/>
      <c r="AT301" s="36"/>
      <c r="AU301" s="36"/>
      <c r="AV301" s="36"/>
      <c r="AW301" s="36"/>
    </row>
    <row r="302" spans="42:49">
      <c r="AP302" s="36"/>
      <c r="AQ302" s="36"/>
      <c r="AR302" s="36"/>
      <c r="AS302" s="36"/>
      <c r="AT302" s="36"/>
      <c r="AU302" s="36"/>
      <c r="AV302" s="36"/>
      <c r="AW302" s="36"/>
    </row>
    <row r="303" spans="42:49">
      <c r="AP303" s="36"/>
      <c r="AQ303" s="36"/>
      <c r="AR303" s="36"/>
      <c r="AS303" s="36"/>
      <c r="AT303" s="36"/>
      <c r="AU303" s="36"/>
      <c r="AV303" s="36"/>
      <c r="AW303" s="36"/>
    </row>
    <row r="304" spans="42:49">
      <c r="AP304" s="36"/>
      <c r="AQ304" s="36"/>
      <c r="AR304" s="36"/>
      <c r="AS304" s="36"/>
      <c r="AT304" s="36"/>
      <c r="AU304" s="36"/>
      <c r="AV304" s="36"/>
      <c r="AW304" s="36"/>
    </row>
    <row r="305" spans="42:49">
      <c r="AP305" s="36"/>
      <c r="AQ305" s="36"/>
      <c r="AR305" s="36"/>
      <c r="AS305" s="36"/>
      <c r="AT305" s="36"/>
      <c r="AU305" s="36"/>
      <c r="AV305" s="36"/>
      <c r="AW305" s="36"/>
    </row>
    <row r="306" spans="42:49">
      <c r="AP306" s="36"/>
      <c r="AQ306" s="36"/>
      <c r="AR306" s="36"/>
      <c r="AS306" s="36"/>
      <c r="AT306" s="36"/>
      <c r="AU306" s="36"/>
      <c r="AV306" s="36"/>
      <c r="AW306" s="36"/>
    </row>
    <row r="307" spans="42:49">
      <c r="AP307" s="36"/>
      <c r="AQ307" s="36"/>
      <c r="AR307" s="36"/>
      <c r="AS307" s="36"/>
      <c r="AT307" s="36"/>
      <c r="AU307" s="36"/>
      <c r="AV307" s="36"/>
      <c r="AW307" s="36"/>
    </row>
    <row r="308" spans="42:49">
      <c r="AP308" s="36"/>
      <c r="AQ308" s="36"/>
      <c r="AR308" s="36"/>
      <c r="AS308" s="36"/>
      <c r="AT308" s="36"/>
      <c r="AU308" s="36"/>
      <c r="AV308" s="36"/>
      <c r="AW308" s="36"/>
    </row>
    <row r="309" spans="42:49">
      <c r="AP309" s="36"/>
      <c r="AQ309" s="36"/>
      <c r="AR309" s="36"/>
      <c r="AS309" s="36"/>
      <c r="AT309" s="36"/>
      <c r="AU309" s="36"/>
      <c r="AV309" s="36"/>
      <c r="AW309" s="36"/>
    </row>
    <row r="310" spans="42:49">
      <c r="AP310" s="36"/>
      <c r="AQ310" s="36"/>
      <c r="AR310" s="36"/>
      <c r="AS310" s="36"/>
      <c r="AT310" s="36"/>
      <c r="AU310" s="36"/>
      <c r="AV310" s="36"/>
      <c r="AW310" s="36"/>
    </row>
    <row r="311" spans="42:49">
      <c r="AP311" s="36"/>
      <c r="AQ311" s="36"/>
      <c r="AR311" s="36"/>
      <c r="AS311" s="36"/>
      <c r="AT311" s="36"/>
      <c r="AU311" s="36"/>
      <c r="AV311" s="36"/>
      <c r="AW311" s="36"/>
    </row>
    <row r="312" spans="42:49">
      <c r="AP312" s="36"/>
      <c r="AQ312" s="36"/>
      <c r="AR312" s="36"/>
      <c r="AS312" s="36"/>
      <c r="AT312" s="36"/>
      <c r="AU312" s="36"/>
      <c r="AV312" s="36"/>
      <c r="AW312" s="36"/>
    </row>
    <row r="313" spans="42:49">
      <c r="AP313" s="36"/>
      <c r="AQ313" s="36"/>
      <c r="AR313" s="36"/>
      <c r="AS313" s="36"/>
      <c r="AT313" s="36"/>
      <c r="AU313" s="36"/>
      <c r="AV313" s="36"/>
      <c r="AW313" s="36"/>
    </row>
    <row r="314" spans="42:49">
      <c r="AP314" s="36"/>
      <c r="AQ314" s="36"/>
      <c r="AR314" s="36"/>
      <c r="AS314" s="36"/>
      <c r="AT314" s="36"/>
      <c r="AU314" s="36"/>
      <c r="AV314" s="36"/>
      <c r="AW314" s="36"/>
    </row>
    <row r="315" spans="42:49">
      <c r="AP315" s="36"/>
      <c r="AQ315" s="36"/>
      <c r="AR315" s="36"/>
      <c r="AS315" s="36"/>
      <c r="AT315" s="36"/>
      <c r="AU315" s="36"/>
      <c r="AV315" s="36"/>
      <c r="AW315" s="36"/>
    </row>
    <row r="316" spans="42:49">
      <c r="AP316" s="36"/>
      <c r="AQ316" s="36"/>
      <c r="AR316" s="36"/>
      <c r="AS316" s="36"/>
      <c r="AT316" s="36"/>
      <c r="AU316" s="36"/>
      <c r="AV316" s="36"/>
      <c r="AW316" s="36"/>
    </row>
    <row r="317" spans="42:49">
      <c r="AP317" s="36"/>
      <c r="AQ317" s="36"/>
      <c r="AR317" s="36"/>
      <c r="AS317" s="36"/>
      <c r="AT317" s="36"/>
      <c r="AU317" s="36"/>
      <c r="AV317" s="36"/>
      <c r="AW317" s="36"/>
    </row>
    <row r="318" spans="42:49">
      <c r="AP318" s="36"/>
      <c r="AQ318" s="36"/>
      <c r="AR318" s="36"/>
      <c r="AS318" s="36"/>
      <c r="AT318" s="36"/>
      <c r="AU318" s="36"/>
      <c r="AV318" s="36"/>
      <c r="AW318" s="36"/>
    </row>
    <row r="319" spans="42:49">
      <c r="AP319" s="36"/>
      <c r="AQ319" s="36"/>
      <c r="AR319" s="36"/>
      <c r="AS319" s="36"/>
      <c r="AT319" s="36"/>
      <c r="AU319" s="36"/>
      <c r="AV319" s="36"/>
      <c r="AW319" s="36"/>
    </row>
    <row r="320" spans="42:49">
      <c r="AP320" s="36"/>
      <c r="AQ320" s="36"/>
      <c r="AR320" s="36"/>
      <c r="AS320" s="36"/>
      <c r="AT320" s="36"/>
      <c r="AU320" s="36"/>
      <c r="AV320" s="36"/>
      <c r="AW320" s="36"/>
    </row>
    <row r="321" spans="42:49">
      <c r="AP321" s="36"/>
      <c r="AQ321" s="36"/>
      <c r="AR321" s="36"/>
      <c r="AS321" s="36"/>
      <c r="AT321" s="36"/>
      <c r="AU321" s="36"/>
      <c r="AV321" s="36"/>
      <c r="AW321" s="36"/>
    </row>
    <row r="322" spans="42:49">
      <c r="AP322" s="36"/>
      <c r="AQ322" s="36"/>
      <c r="AR322" s="36"/>
      <c r="AS322" s="36"/>
      <c r="AT322" s="36"/>
      <c r="AU322" s="36"/>
      <c r="AV322" s="36"/>
      <c r="AW322" s="36"/>
    </row>
    <row r="323" spans="42:49">
      <c r="AP323" s="36"/>
      <c r="AQ323" s="36"/>
      <c r="AR323" s="36"/>
      <c r="AS323" s="36"/>
      <c r="AT323" s="36"/>
      <c r="AU323" s="36"/>
      <c r="AV323" s="36"/>
      <c r="AW323" s="36"/>
    </row>
    <row r="324" spans="42:49">
      <c r="AP324" s="36"/>
      <c r="AQ324" s="36"/>
      <c r="AR324" s="36"/>
      <c r="AS324" s="36"/>
      <c r="AT324" s="36"/>
      <c r="AU324" s="36"/>
      <c r="AV324" s="36"/>
      <c r="AW324" s="36"/>
    </row>
    <row r="325" spans="42:49">
      <c r="AP325" s="36"/>
      <c r="AQ325" s="36"/>
      <c r="AR325" s="36"/>
      <c r="AS325" s="36"/>
      <c r="AT325" s="36"/>
      <c r="AU325" s="36"/>
      <c r="AV325" s="36"/>
      <c r="AW325" s="36"/>
    </row>
    <row r="326" spans="42:49">
      <c r="AP326" s="36"/>
      <c r="AQ326" s="36"/>
      <c r="AR326" s="36"/>
      <c r="AS326" s="36"/>
      <c r="AT326" s="36"/>
      <c r="AU326" s="36"/>
      <c r="AV326" s="36"/>
      <c r="AW326" s="36"/>
    </row>
    <row r="327" spans="42:49">
      <c r="AP327" s="36"/>
      <c r="AQ327" s="36"/>
      <c r="AR327" s="36"/>
      <c r="AS327" s="36"/>
      <c r="AT327" s="36"/>
      <c r="AU327" s="36"/>
      <c r="AV327" s="36"/>
      <c r="AW327" s="36"/>
    </row>
    <row r="328" spans="42:49">
      <c r="AP328" s="36"/>
      <c r="AQ328" s="36"/>
      <c r="AR328" s="36"/>
      <c r="AS328" s="36"/>
      <c r="AT328" s="36"/>
      <c r="AU328" s="36"/>
      <c r="AV328" s="36"/>
      <c r="AW328" s="36"/>
    </row>
    <row r="329" spans="42:49">
      <c r="AP329" s="36"/>
      <c r="AQ329" s="36"/>
      <c r="AR329" s="36"/>
      <c r="AS329" s="36"/>
      <c r="AT329" s="36"/>
      <c r="AU329" s="36"/>
      <c r="AV329" s="36"/>
      <c r="AW329" s="36"/>
    </row>
    <row r="330" spans="42:49">
      <c r="AP330" s="36"/>
      <c r="AQ330" s="36"/>
      <c r="AR330" s="36"/>
      <c r="AS330" s="36"/>
      <c r="AT330" s="36"/>
      <c r="AU330" s="36"/>
      <c r="AV330" s="36"/>
      <c r="AW330" s="36"/>
    </row>
    <row r="331" spans="42:49">
      <c r="AP331" s="36"/>
      <c r="AQ331" s="36"/>
      <c r="AR331" s="36"/>
      <c r="AS331" s="36"/>
      <c r="AT331" s="36"/>
      <c r="AU331" s="36"/>
      <c r="AV331" s="36"/>
      <c r="AW331" s="36"/>
    </row>
    <row r="332" spans="42:49">
      <c r="AP332" s="36"/>
      <c r="AQ332" s="36"/>
      <c r="AR332" s="36"/>
      <c r="AS332" s="36"/>
      <c r="AT332" s="36"/>
      <c r="AU332" s="36"/>
      <c r="AV332" s="36"/>
      <c r="AW332" s="36"/>
    </row>
    <row r="333" spans="42:49">
      <c r="AP333" s="36"/>
      <c r="AQ333" s="36"/>
      <c r="AR333" s="36"/>
      <c r="AS333" s="36"/>
      <c r="AT333" s="36"/>
      <c r="AU333" s="36"/>
      <c r="AV333" s="36"/>
      <c r="AW333" s="36"/>
    </row>
    <row r="334" spans="42:49">
      <c r="AP334" s="36"/>
      <c r="AQ334" s="36"/>
      <c r="AR334" s="36"/>
      <c r="AS334" s="36"/>
      <c r="AT334" s="36"/>
      <c r="AU334" s="36"/>
      <c r="AV334" s="36"/>
      <c r="AW334" s="36"/>
    </row>
    <row r="335" spans="42:49">
      <c r="AP335" s="36"/>
      <c r="AQ335" s="36"/>
      <c r="AR335" s="36"/>
      <c r="AS335" s="36"/>
      <c r="AT335" s="36"/>
      <c r="AU335" s="36"/>
      <c r="AV335" s="36"/>
      <c r="AW335" s="36"/>
    </row>
    <row r="336" spans="42:49">
      <c r="AP336" s="36"/>
      <c r="AQ336" s="36"/>
      <c r="AR336" s="36"/>
      <c r="AS336" s="36"/>
      <c r="AT336" s="36"/>
      <c r="AU336" s="36"/>
      <c r="AV336" s="36"/>
      <c r="AW336" s="36"/>
    </row>
    <row r="337" spans="42:49">
      <c r="AP337" s="36"/>
      <c r="AQ337" s="36"/>
      <c r="AR337" s="36"/>
      <c r="AS337" s="36"/>
      <c r="AT337" s="36"/>
      <c r="AU337" s="36"/>
      <c r="AV337" s="36"/>
      <c r="AW337" s="36"/>
    </row>
    <row r="338" spans="42:49">
      <c r="AP338" s="36"/>
      <c r="AQ338" s="36"/>
      <c r="AR338" s="36"/>
      <c r="AS338" s="36"/>
      <c r="AT338" s="36"/>
      <c r="AU338" s="36"/>
      <c r="AV338" s="36"/>
      <c r="AW338" s="36"/>
    </row>
    <row r="339" spans="42:49">
      <c r="AP339" s="36"/>
      <c r="AQ339" s="36"/>
      <c r="AR339" s="36"/>
      <c r="AS339" s="36"/>
      <c r="AT339" s="36"/>
      <c r="AU339" s="36"/>
      <c r="AV339" s="36"/>
      <c r="AW339" s="36"/>
    </row>
    <row r="340" spans="42:49">
      <c r="AP340" s="36"/>
      <c r="AQ340" s="36"/>
      <c r="AR340" s="36"/>
      <c r="AS340" s="36"/>
      <c r="AT340" s="36"/>
      <c r="AU340" s="36"/>
      <c r="AV340" s="36"/>
      <c r="AW340" s="36"/>
    </row>
    <row r="341" spans="42:49">
      <c r="AP341" s="36"/>
      <c r="AQ341" s="36"/>
      <c r="AR341" s="36"/>
      <c r="AS341" s="36"/>
      <c r="AT341" s="36"/>
      <c r="AU341" s="36"/>
      <c r="AV341" s="36"/>
      <c r="AW341" s="36"/>
    </row>
    <row r="342" spans="42:49">
      <c r="AP342" s="36"/>
      <c r="AQ342" s="36"/>
      <c r="AR342" s="36"/>
      <c r="AS342" s="36"/>
      <c r="AT342" s="36"/>
      <c r="AU342" s="36"/>
      <c r="AV342" s="36"/>
      <c r="AW342" s="36"/>
    </row>
    <row r="343" spans="42:49">
      <c r="AP343" s="36"/>
      <c r="AQ343" s="36"/>
      <c r="AR343" s="36"/>
      <c r="AS343" s="36"/>
      <c r="AT343" s="36"/>
      <c r="AU343" s="36"/>
      <c r="AV343" s="36"/>
      <c r="AW343" s="36"/>
    </row>
    <row r="344" spans="42:49">
      <c r="AP344" s="36"/>
      <c r="AQ344" s="36"/>
      <c r="AR344" s="36"/>
      <c r="AS344" s="36"/>
      <c r="AT344" s="36"/>
      <c r="AU344" s="36"/>
      <c r="AV344" s="36"/>
      <c r="AW344" s="36"/>
    </row>
    <row r="345" spans="42:49">
      <c r="AP345" s="36"/>
      <c r="AQ345" s="36"/>
      <c r="AR345" s="36"/>
      <c r="AS345" s="36"/>
      <c r="AT345" s="36"/>
      <c r="AU345" s="36"/>
      <c r="AV345" s="36"/>
      <c r="AW345" s="36"/>
    </row>
    <row r="346" spans="42:49">
      <c r="AP346" s="36"/>
      <c r="AQ346" s="36"/>
      <c r="AR346" s="36"/>
      <c r="AS346" s="36"/>
      <c r="AT346" s="36"/>
      <c r="AU346" s="36"/>
      <c r="AV346" s="36"/>
      <c r="AW346" s="36"/>
    </row>
    <row r="347" spans="42:49">
      <c r="AP347" s="36"/>
      <c r="AQ347" s="36"/>
      <c r="AR347" s="36"/>
      <c r="AS347" s="36"/>
      <c r="AT347" s="36"/>
      <c r="AU347" s="36"/>
      <c r="AV347" s="36"/>
      <c r="AW347" s="36"/>
    </row>
    <row r="348" spans="42:49">
      <c r="AP348" s="36"/>
      <c r="AQ348" s="36"/>
      <c r="AR348" s="36"/>
      <c r="AS348" s="36"/>
      <c r="AT348" s="36"/>
      <c r="AU348" s="36"/>
      <c r="AV348" s="36"/>
      <c r="AW348" s="36"/>
    </row>
    <row r="349" spans="42:49">
      <c r="AP349" s="36"/>
      <c r="AQ349" s="36"/>
      <c r="AR349" s="36"/>
      <c r="AS349" s="36"/>
      <c r="AT349" s="36"/>
      <c r="AU349" s="36"/>
      <c r="AV349" s="36"/>
      <c r="AW349" s="36"/>
    </row>
    <row r="350" spans="42:49">
      <c r="AP350" s="36"/>
      <c r="AQ350" s="36"/>
      <c r="AR350" s="36"/>
      <c r="AS350" s="36"/>
      <c r="AT350" s="36"/>
      <c r="AU350" s="36"/>
      <c r="AV350" s="36"/>
      <c r="AW350" s="36"/>
    </row>
    <row r="351" spans="42:49">
      <c r="AP351" s="36"/>
      <c r="AQ351" s="36"/>
      <c r="AR351" s="36"/>
      <c r="AS351" s="36"/>
      <c r="AT351" s="36"/>
      <c r="AU351" s="36"/>
      <c r="AV351" s="36"/>
      <c r="AW351" s="36"/>
    </row>
    <row r="352" spans="42:49">
      <c r="AP352" s="36"/>
      <c r="AQ352" s="36"/>
      <c r="AR352" s="36"/>
      <c r="AS352" s="36"/>
      <c r="AT352" s="36"/>
      <c r="AU352" s="36"/>
      <c r="AV352" s="36"/>
      <c r="AW352" s="36"/>
    </row>
    <row r="353" spans="42:49">
      <c r="AP353" s="36"/>
      <c r="AQ353" s="36"/>
      <c r="AR353" s="36"/>
      <c r="AS353" s="36"/>
      <c r="AT353" s="36"/>
      <c r="AU353" s="36"/>
      <c r="AV353" s="36"/>
      <c r="AW353" s="36"/>
    </row>
    <row r="354" spans="42:49">
      <c r="AP354" s="36"/>
      <c r="AQ354" s="36"/>
      <c r="AR354" s="36"/>
      <c r="AS354" s="36"/>
      <c r="AT354" s="36"/>
      <c r="AU354" s="36"/>
      <c r="AV354" s="36"/>
      <c r="AW354" s="36"/>
    </row>
    <row r="355" spans="42:49">
      <c r="AP355" s="36"/>
      <c r="AQ355" s="36"/>
      <c r="AR355" s="36"/>
      <c r="AS355" s="36"/>
      <c r="AT355" s="36"/>
      <c r="AU355" s="36"/>
      <c r="AV355" s="36"/>
      <c r="AW355" s="36"/>
    </row>
    <row r="356" spans="42:49">
      <c r="AP356" s="36"/>
      <c r="AQ356" s="36"/>
      <c r="AR356" s="36"/>
      <c r="AS356" s="36"/>
      <c r="AT356" s="36"/>
      <c r="AU356" s="36"/>
      <c r="AV356" s="36"/>
      <c r="AW356" s="36"/>
    </row>
    <row r="357" spans="42:49">
      <c r="AP357" s="36"/>
      <c r="AQ357" s="36"/>
      <c r="AR357" s="36"/>
      <c r="AS357" s="36"/>
      <c r="AT357" s="36"/>
      <c r="AU357" s="36"/>
      <c r="AV357" s="36"/>
      <c r="AW357" s="36"/>
    </row>
    <row r="358" spans="42:49">
      <c r="AP358" s="36"/>
      <c r="AQ358" s="36"/>
      <c r="AR358" s="36"/>
      <c r="AS358" s="36"/>
      <c r="AT358" s="36"/>
      <c r="AU358" s="36"/>
      <c r="AV358" s="36"/>
      <c r="AW358" s="36"/>
    </row>
    <row r="359" spans="42:49">
      <c r="AP359" s="36"/>
      <c r="AQ359" s="36"/>
      <c r="AR359" s="36"/>
      <c r="AS359" s="36"/>
      <c r="AT359" s="36"/>
      <c r="AU359" s="36"/>
      <c r="AV359" s="36"/>
      <c r="AW359" s="36"/>
    </row>
    <row r="360" spans="42:49">
      <c r="AP360" s="36"/>
      <c r="AQ360" s="36"/>
      <c r="AR360" s="36"/>
      <c r="AS360" s="36"/>
      <c r="AT360" s="36"/>
      <c r="AU360" s="36"/>
      <c r="AV360" s="36"/>
      <c r="AW360" s="36"/>
    </row>
    <row r="361" spans="42:49">
      <c r="AP361" s="36"/>
      <c r="AQ361" s="36"/>
      <c r="AR361" s="36"/>
      <c r="AS361" s="36"/>
      <c r="AT361" s="36"/>
      <c r="AU361" s="36"/>
      <c r="AV361" s="36"/>
      <c r="AW361" s="36"/>
    </row>
    <row r="362" spans="42:49">
      <c r="AP362" s="36"/>
      <c r="AQ362" s="36"/>
      <c r="AR362" s="36"/>
      <c r="AS362" s="36"/>
      <c r="AT362" s="36"/>
      <c r="AU362" s="36"/>
      <c r="AV362" s="36"/>
      <c r="AW362" s="36"/>
    </row>
    <row r="363" spans="42:49">
      <c r="AP363" s="36"/>
      <c r="AQ363" s="36"/>
      <c r="AR363" s="36"/>
      <c r="AS363" s="36"/>
      <c r="AT363" s="36"/>
      <c r="AU363" s="36"/>
      <c r="AV363" s="36"/>
      <c r="AW363" s="36"/>
    </row>
    <row r="364" spans="42:49">
      <c r="AP364" s="36"/>
      <c r="AQ364" s="36"/>
      <c r="AR364" s="36"/>
      <c r="AS364" s="36"/>
      <c r="AT364" s="36"/>
      <c r="AU364" s="36"/>
      <c r="AV364" s="36"/>
      <c r="AW364" s="36"/>
    </row>
    <row r="365" spans="42:49">
      <c r="AP365" s="36"/>
      <c r="AQ365" s="36"/>
      <c r="AR365" s="36"/>
      <c r="AS365" s="36"/>
      <c r="AT365" s="36"/>
      <c r="AU365" s="36"/>
      <c r="AV365" s="36"/>
      <c r="AW365" s="36"/>
    </row>
    <row r="366" spans="42:49">
      <c r="AP366" s="36"/>
      <c r="AQ366" s="36"/>
      <c r="AR366" s="36"/>
      <c r="AS366" s="36"/>
      <c r="AT366" s="36"/>
      <c r="AU366" s="36"/>
      <c r="AV366" s="36"/>
      <c r="AW366" s="36"/>
    </row>
    <row r="367" spans="42:49">
      <c r="AP367" s="36"/>
      <c r="AQ367" s="36"/>
      <c r="AR367" s="36"/>
      <c r="AS367" s="36"/>
      <c r="AT367" s="36"/>
      <c r="AU367" s="36"/>
      <c r="AV367" s="36"/>
      <c r="AW367" s="36"/>
    </row>
    <row r="368" spans="42:49">
      <c r="AP368" s="36"/>
      <c r="AQ368" s="36"/>
      <c r="AR368" s="36"/>
      <c r="AS368" s="36"/>
      <c r="AT368" s="36"/>
      <c r="AU368" s="36"/>
      <c r="AV368" s="36"/>
      <c r="AW368" s="36"/>
    </row>
    <row r="369" spans="42:49">
      <c r="AP369" s="36"/>
      <c r="AQ369" s="36"/>
      <c r="AR369" s="36"/>
      <c r="AS369" s="36"/>
      <c r="AT369" s="36"/>
      <c r="AU369" s="36"/>
      <c r="AV369" s="36"/>
      <c r="AW369" s="36"/>
    </row>
    <row r="370" spans="42:49">
      <c r="AP370" s="36"/>
      <c r="AQ370" s="36"/>
      <c r="AR370" s="36"/>
      <c r="AS370" s="36"/>
      <c r="AT370" s="36"/>
      <c r="AU370" s="36"/>
      <c r="AV370" s="36"/>
      <c r="AW370" s="36"/>
    </row>
    <row r="371" spans="42:49">
      <c r="AP371" s="36"/>
      <c r="AQ371" s="36"/>
      <c r="AR371" s="36"/>
      <c r="AS371" s="36"/>
      <c r="AT371" s="36"/>
      <c r="AU371" s="36"/>
      <c r="AV371" s="36"/>
      <c r="AW371" s="36"/>
    </row>
    <row r="372" spans="42:49">
      <c r="AP372" s="36"/>
      <c r="AQ372" s="36"/>
      <c r="AR372" s="36"/>
      <c r="AS372" s="36"/>
      <c r="AT372" s="36"/>
      <c r="AU372" s="36"/>
      <c r="AV372" s="36"/>
      <c r="AW372" s="36"/>
    </row>
    <row r="373" spans="42:49">
      <c r="AP373" s="36"/>
      <c r="AQ373" s="36"/>
      <c r="AR373" s="36"/>
      <c r="AS373" s="36"/>
      <c r="AT373" s="36"/>
      <c r="AU373" s="36"/>
      <c r="AV373" s="36"/>
      <c r="AW373" s="36"/>
    </row>
    <row r="374" spans="42:49">
      <c r="AP374" s="36"/>
      <c r="AQ374" s="36"/>
      <c r="AR374" s="36"/>
      <c r="AS374" s="36"/>
      <c r="AT374" s="36"/>
      <c r="AU374" s="36"/>
      <c r="AV374" s="36"/>
      <c r="AW374" s="36"/>
    </row>
    <row r="375" spans="42:49">
      <c r="AP375" s="36"/>
      <c r="AQ375" s="36"/>
      <c r="AR375" s="36"/>
      <c r="AS375" s="36"/>
      <c r="AT375" s="36"/>
      <c r="AU375" s="36"/>
      <c r="AV375" s="36"/>
      <c r="AW375" s="36"/>
    </row>
    <row r="376" spans="42:49">
      <c r="AP376" s="36"/>
      <c r="AQ376" s="36"/>
      <c r="AR376" s="36"/>
      <c r="AS376" s="36"/>
      <c r="AT376" s="36"/>
      <c r="AU376" s="36"/>
      <c r="AV376" s="36"/>
      <c r="AW376" s="36"/>
    </row>
    <row r="377" spans="42:49">
      <c r="AP377" s="36"/>
      <c r="AQ377" s="36"/>
      <c r="AR377" s="36"/>
      <c r="AS377" s="36"/>
      <c r="AT377" s="36"/>
      <c r="AU377" s="36"/>
      <c r="AV377" s="36"/>
      <c r="AW377" s="36"/>
    </row>
    <row r="378" spans="42:49">
      <c r="AP378" s="36"/>
      <c r="AQ378" s="36"/>
      <c r="AR378" s="36"/>
      <c r="AS378" s="36"/>
      <c r="AT378" s="36"/>
      <c r="AU378" s="36"/>
      <c r="AV378" s="36"/>
      <c r="AW378" s="36"/>
    </row>
    <row r="379" spans="42:49">
      <c r="AP379" s="36"/>
      <c r="AQ379" s="36"/>
      <c r="AR379" s="36"/>
      <c r="AS379" s="36"/>
      <c r="AT379" s="36"/>
      <c r="AU379" s="36"/>
      <c r="AV379" s="36"/>
      <c r="AW379" s="36"/>
    </row>
    <row r="380" spans="42:49">
      <c r="AP380" s="36"/>
      <c r="AQ380" s="36"/>
      <c r="AR380" s="36"/>
      <c r="AS380" s="36"/>
      <c r="AT380" s="36"/>
      <c r="AU380" s="36"/>
      <c r="AV380" s="36"/>
      <c r="AW380" s="36"/>
    </row>
    <row r="381" spans="42:49">
      <c r="AP381" s="36"/>
      <c r="AQ381" s="36"/>
      <c r="AR381" s="36"/>
      <c r="AS381" s="36"/>
      <c r="AT381" s="36"/>
      <c r="AU381" s="36"/>
      <c r="AV381" s="36"/>
      <c r="AW381" s="36"/>
    </row>
    <row r="382" spans="42:49">
      <c r="AP382" s="36"/>
      <c r="AQ382" s="36"/>
      <c r="AR382" s="36"/>
      <c r="AS382" s="36"/>
      <c r="AT382" s="36"/>
      <c r="AU382" s="36"/>
      <c r="AV382" s="36"/>
      <c r="AW382" s="36"/>
    </row>
    <row r="383" spans="42:49">
      <c r="AP383" s="36"/>
      <c r="AQ383" s="36"/>
      <c r="AR383" s="36"/>
      <c r="AS383" s="36"/>
      <c r="AT383" s="36"/>
      <c r="AU383" s="36"/>
      <c r="AV383" s="36"/>
      <c r="AW383" s="36"/>
    </row>
    <row r="384" spans="42:49">
      <c r="AP384" s="36"/>
      <c r="AQ384" s="36"/>
      <c r="AR384" s="36"/>
      <c r="AS384" s="36"/>
      <c r="AT384" s="36"/>
      <c r="AU384" s="36"/>
      <c r="AV384" s="36"/>
      <c r="AW384" s="36"/>
    </row>
    <row r="385" spans="42:49">
      <c r="AP385" s="36"/>
      <c r="AQ385" s="36"/>
      <c r="AR385" s="36"/>
      <c r="AS385" s="36"/>
      <c r="AT385" s="36"/>
      <c r="AU385" s="36"/>
      <c r="AV385" s="36"/>
      <c r="AW385" s="36"/>
    </row>
    <row r="386" spans="42:49">
      <c r="AP386" s="36"/>
      <c r="AQ386" s="36"/>
      <c r="AR386" s="36"/>
      <c r="AS386" s="36"/>
      <c r="AT386" s="36"/>
      <c r="AU386" s="36"/>
      <c r="AV386" s="36"/>
      <c r="AW386" s="36"/>
    </row>
    <row r="387" spans="42:49">
      <c r="AP387" s="36"/>
      <c r="AQ387" s="36"/>
      <c r="AR387" s="36"/>
      <c r="AS387" s="36"/>
      <c r="AT387" s="36"/>
      <c r="AU387" s="36"/>
      <c r="AV387" s="36"/>
      <c r="AW387" s="36"/>
    </row>
    <row r="388" spans="42:49">
      <c r="AP388" s="36"/>
      <c r="AQ388" s="36"/>
      <c r="AR388" s="36"/>
      <c r="AS388" s="36"/>
      <c r="AT388" s="36"/>
      <c r="AU388" s="36"/>
      <c r="AV388" s="36"/>
      <c r="AW388" s="36"/>
    </row>
    <row r="389" spans="42:49">
      <c r="AP389" s="36"/>
      <c r="AQ389" s="36"/>
      <c r="AR389" s="36"/>
      <c r="AS389" s="36"/>
      <c r="AT389" s="36"/>
      <c r="AU389" s="36"/>
      <c r="AV389" s="36"/>
      <c r="AW389" s="36"/>
    </row>
    <row r="390" spans="42:49">
      <c r="AP390" s="36"/>
      <c r="AQ390" s="36"/>
      <c r="AR390" s="36"/>
      <c r="AS390" s="36"/>
      <c r="AT390" s="36"/>
      <c r="AU390" s="36"/>
      <c r="AV390" s="36"/>
      <c r="AW390" s="36"/>
    </row>
    <row r="391" spans="42:49">
      <c r="AP391" s="36"/>
      <c r="AQ391" s="36"/>
      <c r="AR391" s="36"/>
      <c r="AS391" s="36"/>
      <c r="AT391" s="36"/>
      <c r="AU391" s="36"/>
      <c r="AV391" s="36"/>
      <c r="AW391" s="36"/>
    </row>
    <row r="392" spans="42:49">
      <c r="AP392" s="36"/>
      <c r="AQ392" s="36"/>
      <c r="AR392" s="36"/>
      <c r="AS392" s="36"/>
      <c r="AT392" s="36"/>
      <c r="AU392" s="36"/>
      <c r="AV392" s="36"/>
      <c r="AW392" s="36"/>
    </row>
    <row r="393" spans="42:49">
      <c r="AP393" s="36"/>
      <c r="AQ393" s="36"/>
      <c r="AR393" s="36"/>
      <c r="AS393" s="36"/>
      <c r="AT393" s="36"/>
      <c r="AU393" s="36"/>
      <c r="AV393" s="36"/>
      <c r="AW393" s="36"/>
    </row>
    <row r="394" spans="42:49">
      <c r="AP394" s="36"/>
      <c r="AQ394" s="36"/>
      <c r="AR394" s="36"/>
      <c r="AS394" s="36"/>
      <c r="AT394" s="36"/>
      <c r="AU394" s="36"/>
      <c r="AV394" s="36"/>
      <c r="AW394" s="36"/>
    </row>
    <row r="395" spans="42:49">
      <c r="AP395" s="36"/>
      <c r="AQ395" s="36"/>
      <c r="AR395" s="36"/>
      <c r="AS395" s="36"/>
      <c r="AT395" s="36"/>
      <c r="AU395" s="36"/>
      <c r="AV395" s="36"/>
      <c r="AW395" s="36"/>
    </row>
    <row r="396" spans="42:49">
      <c r="AP396" s="36"/>
      <c r="AQ396" s="36"/>
      <c r="AR396" s="36"/>
      <c r="AS396" s="36"/>
      <c r="AT396" s="36"/>
      <c r="AU396" s="36"/>
      <c r="AV396" s="36"/>
      <c r="AW396" s="36"/>
    </row>
    <row r="397" spans="42:49">
      <c r="AP397" s="36"/>
      <c r="AQ397" s="36"/>
      <c r="AR397" s="36"/>
      <c r="AS397" s="36"/>
      <c r="AT397" s="36"/>
      <c r="AU397" s="36"/>
      <c r="AV397" s="36"/>
      <c r="AW397" s="36"/>
    </row>
    <row r="398" spans="42:49">
      <c r="AP398" s="36"/>
      <c r="AQ398" s="36"/>
      <c r="AR398" s="36"/>
      <c r="AS398" s="36"/>
      <c r="AT398" s="36"/>
      <c r="AU398" s="36"/>
      <c r="AV398" s="36"/>
      <c r="AW398" s="36"/>
    </row>
    <row r="399" spans="42:49">
      <c r="AP399" s="36"/>
      <c r="AQ399" s="36"/>
      <c r="AR399" s="36"/>
      <c r="AS399" s="36"/>
      <c r="AT399" s="36"/>
      <c r="AU399" s="36"/>
      <c r="AV399" s="36"/>
      <c r="AW399" s="36"/>
    </row>
    <row r="400" spans="42:49">
      <c r="AP400" s="36"/>
      <c r="AQ400" s="36"/>
      <c r="AR400" s="36"/>
      <c r="AS400" s="36"/>
      <c r="AT400" s="36"/>
      <c r="AU400" s="36"/>
      <c r="AV400" s="36"/>
      <c r="AW400" s="36"/>
    </row>
    <row r="401" spans="42:49">
      <c r="AP401" s="36"/>
      <c r="AQ401" s="36"/>
      <c r="AR401" s="36"/>
      <c r="AS401" s="36"/>
      <c r="AT401" s="36"/>
      <c r="AU401" s="36"/>
      <c r="AV401" s="36"/>
      <c r="AW401" s="36"/>
    </row>
    <row r="402" spans="42:49">
      <c r="AP402" s="36"/>
      <c r="AQ402" s="36"/>
      <c r="AR402" s="36"/>
      <c r="AS402" s="36"/>
      <c r="AT402" s="36"/>
      <c r="AU402" s="36"/>
      <c r="AV402" s="36"/>
      <c r="AW402" s="36"/>
    </row>
    <row r="403" spans="42:49">
      <c r="AP403" s="36"/>
      <c r="AQ403" s="36"/>
      <c r="AR403" s="36"/>
      <c r="AS403" s="36"/>
      <c r="AT403" s="36"/>
      <c r="AU403" s="36"/>
      <c r="AV403" s="36"/>
      <c r="AW403" s="36"/>
    </row>
    <row r="404" spans="42:49">
      <c r="AP404" s="36"/>
      <c r="AQ404" s="36"/>
      <c r="AR404" s="36"/>
      <c r="AS404" s="36"/>
      <c r="AT404" s="36"/>
      <c r="AU404" s="36"/>
      <c r="AV404" s="36"/>
      <c r="AW404" s="36"/>
    </row>
    <row r="405" spans="42:49">
      <c r="AP405" s="36"/>
      <c r="AQ405" s="36"/>
      <c r="AR405" s="36"/>
      <c r="AS405" s="36"/>
      <c r="AT405" s="36"/>
      <c r="AU405" s="36"/>
      <c r="AV405" s="36"/>
      <c r="AW405" s="36"/>
    </row>
    <row r="406" spans="42:49">
      <c r="AP406" s="36"/>
      <c r="AQ406" s="36"/>
      <c r="AR406" s="36"/>
      <c r="AS406" s="36"/>
      <c r="AT406" s="36"/>
      <c r="AU406" s="36"/>
      <c r="AV406" s="36"/>
      <c r="AW406" s="36"/>
    </row>
    <row r="407" spans="42:49">
      <c r="AP407" s="36"/>
      <c r="AQ407" s="36"/>
      <c r="AR407" s="36"/>
      <c r="AS407" s="36"/>
      <c r="AT407" s="36"/>
      <c r="AU407" s="36"/>
      <c r="AV407" s="36"/>
      <c r="AW407" s="36"/>
    </row>
    <row r="408" spans="42:49">
      <c r="AP408" s="36"/>
      <c r="AQ408" s="36"/>
      <c r="AR408" s="36"/>
      <c r="AS408" s="36"/>
      <c r="AT408" s="36"/>
      <c r="AU408" s="36"/>
      <c r="AV408" s="36"/>
      <c r="AW408" s="36"/>
    </row>
    <row r="409" spans="42:49">
      <c r="AP409" s="36"/>
      <c r="AQ409" s="36"/>
      <c r="AR409" s="36"/>
      <c r="AS409" s="36"/>
      <c r="AT409" s="36"/>
      <c r="AU409" s="36"/>
      <c r="AV409" s="36"/>
      <c r="AW409" s="36"/>
    </row>
    <row r="410" spans="42:49">
      <c r="AP410" s="36"/>
      <c r="AQ410" s="36"/>
      <c r="AR410" s="36"/>
      <c r="AS410" s="36"/>
      <c r="AT410" s="36"/>
      <c r="AU410" s="36"/>
      <c r="AV410" s="36"/>
      <c r="AW410" s="36"/>
    </row>
    <row r="411" spans="42:49">
      <c r="AP411" s="36"/>
      <c r="AQ411" s="36"/>
      <c r="AR411" s="36"/>
      <c r="AS411" s="36"/>
      <c r="AT411" s="36"/>
      <c r="AU411" s="36"/>
      <c r="AV411" s="36"/>
      <c r="AW411" s="36"/>
    </row>
    <row r="412" spans="42:49">
      <c r="AP412" s="36"/>
      <c r="AQ412" s="36"/>
      <c r="AR412" s="36"/>
      <c r="AS412" s="36"/>
      <c r="AT412" s="36"/>
      <c r="AU412" s="36"/>
      <c r="AV412" s="36"/>
      <c r="AW412" s="36"/>
    </row>
    <row r="413" spans="42:49">
      <c r="AP413" s="36"/>
      <c r="AQ413" s="36"/>
      <c r="AR413" s="36"/>
      <c r="AS413" s="36"/>
      <c r="AT413" s="36"/>
      <c r="AU413" s="36"/>
      <c r="AV413" s="36"/>
      <c r="AW413" s="36"/>
    </row>
    <row r="414" spans="42:49">
      <c r="AP414" s="36"/>
      <c r="AQ414" s="36"/>
      <c r="AR414" s="36"/>
      <c r="AS414" s="36"/>
      <c r="AT414" s="36"/>
      <c r="AU414" s="36"/>
      <c r="AV414" s="36"/>
      <c r="AW414" s="36"/>
    </row>
    <row r="415" spans="42:49">
      <c r="AP415" s="36"/>
      <c r="AQ415" s="36"/>
      <c r="AR415" s="36"/>
      <c r="AS415" s="36"/>
      <c r="AT415" s="36"/>
      <c r="AU415" s="36"/>
      <c r="AV415" s="36"/>
      <c r="AW415" s="36"/>
    </row>
    <row r="416" spans="42:49">
      <c r="AP416" s="36"/>
      <c r="AQ416" s="36"/>
      <c r="AR416" s="36"/>
      <c r="AS416" s="36"/>
      <c r="AT416" s="36"/>
      <c r="AU416" s="36"/>
      <c r="AV416" s="36"/>
      <c r="AW416" s="36"/>
    </row>
    <row r="417" spans="42:49">
      <c r="AP417" s="36"/>
      <c r="AQ417" s="36"/>
      <c r="AR417" s="36"/>
      <c r="AS417" s="36"/>
      <c r="AT417" s="36"/>
      <c r="AU417" s="36"/>
      <c r="AV417" s="36"/>
      <c r="AW417" s="36"/>
    </row>
    <row r="418" spans="42:49">
      <c r="AP418" s="36"/>
      <c r="AQ418" s="36"/>
      <c r="AR418" s="36"/>
      <c r="AS418" s="36"/>
      <c r="AT418" s="36"/>
      <c r="AU418" s="36"/>
      <c r="AV418" s="36"/>
      <c r="AW418" s="36"/>
    </row>
    <row r="419" spans="42:49">
      <c r="AP419" s="36"/>
      <c r="AQ419" s="36"/>
      <c r="AR419" s="36"/>
      <c r="AS419" s="36"/>
      <c r="AT419" s="36"/>
      <c r="AU419" s="36"/>
      <c r="AV419" s="36"/>
      <c r="AW419" s="36"/>
    </row>
    <row r="420" spans="42:49">
      <c r="AP420" s="36"/>
      <c r="AQ420" s="36"/>
      <c r="AR420" s="36"/>
      <c r="AS420" s="36"/>
      <c r="AT420" s="36"/>
      <c r="AU420" s="36"/>
      <c r="AV420" s="36"/>
      <c r="AW420" s="36"/>
    </row>
    <row r="421" spans="42:49">
      <c r="AP421" s="36"/>
      <c r="AQ421" s="36"/>
      <c r="AR421" s="36"/>
      <c r="AS421" s="36"/>
      <c r="AT421" s="36"/>
      <c r="AU421" s="36"/>
      <c r="AV421" s="36"/>
      <c r="AW421" s="36"/>
    </row>
    <row r="422" spans="42:49">
      <c r="AP422" s="36"/>
      <c r="AQ422" s="36"/>
      <c r="AR422" s="36"/>
      <c r="AS422" s="36"/>
      <c r="AT422" s="36"/>
      <c r="AU422" s="36"/>
      <c r="AV422" s="36"/>
      <c r="AW422" s="36"/>
    </row>
    <row r="423" spans="42:49">
      <c r="AP423" s="36"/>
      <c r="AQ423" s="36"/>
      <c r="AR423" s="36"/>
      <c r="AS423" s="36"/>
      <c r="AT423" s="36"/>
      <c r="AU423" s="36"/>
      <c r="AV423" s="36"/>
      <c r="AW423" s="36"/>
    </row>
    <row r="424" spans="42:49">
      <c r="AP424" s="36"/>
      <c r="AQ424" s="36"/>
      <c r="AR424" s="36"/>
      <c r="AS424" s="36"/>
      <c r="AT424" s="36"/>
      <c r="AU424" s="36"/>
      <c r="AV424" s="36"/>
      <c r="AW424" s="36"/>
    </row>
    <row r="425" spans="42:49">
      <c r="AP425" s="36"/>
      <c r="AQ425" s="36"/>
      <c r="AR425" s="36"/>
      <c r="AS425" s="36"/>
      <c r="AT425" s="36"/>
      <c r="AU425" s="36"/>
      <c r="AV425" s="36"/>
      <c r="AW425" s="36"/>
    </row>
    <row r="426" spans="42:49">
      <c r="AP426" s="36"/>
      <c r="AQ426" s="36"/>
      <c r="AR426" s="36"/>
      <c r="AS426" s="36"/>
      <c r="AT426" s="36"/>
      <c r="AU426" s="36"/>
      <c r="AV426" s="36"/>
      <c r="AW426" s="36"/>
    </row>
    <row r="427" spans="42:49">
      <c r="AP427" s="36"/>
      <c r="AQ427" s="36"/>
      <c r="AR427" s="36"/>
      <c r="AS427" s="36"/>
      <c r="AT427" s="36"/>
      <c r="AU427" s="36"/>
      <c r="AV427" s="36"/>
      <c r="AW427" s="36"/>
    </row>
    <row r="428" spans="42:49">
      <c r="AP428" s="36"/>
      <c r="AQ428" s="36"/>
      <c r="AR428" s="36"/>
      <c r="AS428" s="36"/>
      <c r="AT428" s="36"/>
      <c r="AU428" s="36"/>
      <c r="AV428" s="36"/>
      <c r="AW428" s="36"/>
    </row>
    <row r="429" spans="42:49">
      <c r="AP429" s="36"/>
      <c r="AQ429" s="36"/>
      <c r="AR429" s="36"/>
      <c r="AS429" s="36"/>
      <c r="AT429" s="36"/>
      <c r="AU429" s="36"/>
      <c r="AV429" s="36"/>
      <c r="AW429" s="36"/>
    </row>
    <row r="430" spans="42:49">
      <c r="AP430" s="36"/>
      <c r="AQ430" s="36"/>
      <c r="AR430" s="36"/>
      <c r="AS430" s="36"/>
      <c r="AT430" s="36"/>
      <c r="AU430" s="36"/>
      <c r="AV430" s="36"/>
      <c r="AW430" s="36"/>
    </row>
    <row r="431" spans="42:49">
      <c r="AP431" s="36"/>
      <c r="AQ431" s="36"/>
      <c r="AR431" s="36"/>
      <c r="AS431" s="36"/>
      <c r="AT431" s="36"/>
      <c r="AU431" s="36"/>
      <c r="AV431" s="36"/>
      <c r="AW431" s="36"/>
    </row>
    <row r="432" spans="42:49">
      <c r="AP432" s="36"/>
      <c r="AQ432" s="36"/>
      <c r="AR432" s="36"/>
      <c r="AS432" s="36"/>
      <c r="AT432" s="36"/>
      <c r="AU432" s="36"/>
      <c r="AV432" s="36"/>
      <c r="AW432" s="36"/>
    </row>
    <row r="433" spans="42:49">
      <c r="AP433" s="36"/>
      <c r="AQ433" s="36"/>
      <c r="AR433" s="36"/>
      <c r="AS433" s="36"/>
      <c r="AT433" s="36"/>
      <c r="AU433" s="36"/>
      <c r="AV433" s="36"/>
      <c r="AW433" s="36"/>
    </row>
    <row r="434" spans="42:49">
      <c r="AP434" s="36"/>
      <c r="AQ434" s="36"/>
      <c r="AR434" s="36"/>
      <c r="AS434" s="36"/>
      <c r="AT434" s="36"/>
      <c r="AU434" s="36"/>
      <c r="AV434" s="36"/>
      <c r="AW434" s="36"/>
    </row>
    <row r="435" spans="42:49">
      <c r="AP435" s="36"/>
      <c r="AQ435" s="36"/>
      <c r="AR435" s="36"/>
      <c r="AS435" s="36"/>
      <c r="AT435" s="36"/>
      <c r="AU435" s="36"/>
      <c r="AV435" s="36"/>
      <c r="AW435" s="36"/>
    </row>
    <row r="436" spans="42:49">
      <c r="AP436" s="36"/>
      <c r="AQ436" s="36"/>
      <c r="AR436" s="36"/>
      <c r="AS436" s="36"/>
      <c r="AT436" s="36"/>
      <c r="AU436" s="36"/>
      <c r="AV436" s="36"/>
      <c r="AW436" s="36"/>
    </row>
    <row r="437" spans="42:49">
      <c r="AP437" s="36"/>
      <c r="AQ437" s="36"/>
      <c r="AR437" s="36"/>
      <c r="AS437" s="36"/>
      <c r="AT437" s="36"/>
      <c r="AU437" s="36"/>
      <c r="AV437" s="36"/>
      <c r="AW437" s="36"/>
    </row>
    <row r="438" spans="42:49">
      <c r="AP438" s="36"/>
      <c r="AQ438" s="36"/>
      <c r="AR438" s="36"/>
      <c r="AS438" s="36"/>
      <c r="AT438" s="36"/>
      <c r="AU438" s="36"/>
      <c r="AV438" s="36"/>
      <c r="AW438" s="36"/>
    </row>
    <row r="439" spans="42:49">
      <c r="AP439" s="36"/>
      <c r="AQ439" s="36"/>
      <c r="AR439" s="36"/>
      <c r="AS439" s="36"/>
      <c r="AT439" s="36"/>
      <c r="AU439" s="36"/>
      <c r="AV439" s="36"/>
      <c r="AW439" s="36"/>
    </row>
    <row r="440" spans="42:49">
      <c r="AP440" s="36"/>
      <c r="AQ440" s="36"/>
      <c r="AR440" s="36"/>
      <c r="AS440" s="36"/>
      <c r="AT440" s="36"/>
      <c r="AU440" s="36"/>
      <c r="AV440" s="36"/>
      <c r="AW440" s="36"/>
    </row>
    <row r="441" spans="42:49">
      <c r="AP441" s="36"/>
      <c r="AQ441" s="36"/>
      <c r="AR441" s="36"/>
      <c r="AS441" s="36"/>
      <c r="AT441" s="36"/>
      <c r="AU441" s="36"/>
      <c r="AV441" s="36"/>
      <c r="AW441" s="36"/>
    </row>
    <row r="442" spans="42:49">
      <c r="AP442" s="36"/>
      <c r="AQ442" s="36"/>
      <c r="AR442" s="36"/>
      <c r="AS442" s="36"/>
      <c r="AT442" s="36"/>
      <c r="AU442" s="36"/>
      <c r="AV442" s="36"/>
      <c r="AW442" s="36"/>
    </row>
    <row r="443" spans="42:49">
      <c r="AP443" s="36"/>
      <c r="AQ443" s="36"/>
      <c r="AR443" s="36"/>
      <c r="AS443" s="36"/>
      <c r="AT443" s="36"/>
      <c r="AU443" s="36"/>
      <c r="AV443" s="36"/>
      <c r="AW443" s="36"/>
    </row>
    <row r="444" spans="42:49">
      <c r="AP444" s="36"/>
      <c r="AQ444" s="36"/>
      <c r="AR444" s="36"/>
      <c r="AS444" s="36"/>
      <c r="AT444" s="36"/>
      <c r="AU444" s="36"/>
      <c r="AV444" s="36"/>
      <c r="AW444" s="36"/>
    </row>
    <row r="445" spans="42:49">
      <c r="AP445" s="36"/>
      <c r="AQ445" s="36"/>
      <c r="AR445" s="36"/>
      <c r="AS445" s="36"/>
      <c r="AT445" s="36"/>
      <c r="AU445" s="36"/>
      <c r="AV445" s="36"/>
      <c r="AW445" s="36"/>
    </row>
    <row r="446" spans="42:49">
      <c r="AP446" s="36"/>
      <c r="AQ446" s="36"/>
      <c r="AR446" s="36"/>
      <c r="AS446" s="36"/>
      <c r="AT446" s="36"/>
      <c r="AU446" s="36"/>
      <c r="AV446" s="36"/>
      <c r="AW446" s="36"/>
    </row>
    <row r="447" spans="42:49">
      <c r="AP447" s="36"/>
      <c r="AQ447" s="36"/>
      <c r="AR447" s="36"/>
      <c r="AS447" s="36"/>
      <c r="AT447" s="36"/>
      <c r="AU447" s="36"/>
      <c r="AV447" s="36"/>
      <c r="AW447" s="36"/>
    </row>
    <row r="448" spans="42:49">
      <c r="AP448" s="36"/>
      <c r="AQ448" s="36"/>
      <c r="AR448" s="36"/>
      <c r="AS448" s="36"/>
      <c r="AT448" s="36"/>
      <c r="AU448" s="36"/>
      <c r="AV448" s="36"/>
      <c r="AW448" s="36"/>
    </row>
    <row r="449" spans="42:49">
      <c r="AP449" s="36"/>
      <c r="AQ449" s="36"/>
      <c r="AR449" s="36"/>
      <c r="AS449" s="36"/>
      <c r="AT449" s="36"/>
      <c r="AU449" s="36"/>
      <c r="AV449" s="36"/>
      <c r="AW449" s="36"/>
    </row>
    <row r="450" spans="42:49">
      <c r="AP450" s="36"/>
      <c r="AQ450" s="36"/>
      <c r="AR450" s="36"/>
      <c r="AS450" s="36"/>
      <c r="AT450" s="36"/>
      <c r="AU450" s="36"/>
      <c r="AV450" s="36"/>
      <c r="AW450" s="36"/>
    </row>
    <row r="451" spans="42:49">
      <c r="AP451" s="36"/>
      <c r="AQ451" s="36"/>
      <c r="AR451" s="36"/>
      <c r="AS451" s="36"/>
      <c r="AT451" s="36"/>
      <c r="AU451" s="36"/>
      <c r="AV451" s="36"/>
      <c r="AW451" s="36"/>
    </row>
    <row r="452" spans="42:49">
      <c r="AP452" s="36"/>
      <c r="AQ452" s="36"/>
      <c r="AR452" s="36"/>
      <c r="AS452" s="36"/>
      <c r="AT452" s="36"/>
      <c r="AU452" s="36"/>
      <c r="AV452" s="36"/>
      <c r="AW452" s="36"/>
    </row>
    <row r="453" spans="42:49">
      <c r="AP453" s="36"/>
      <c r="AQ453" s="36"/>
      <c r="AR453" s="36"/>
      <c r="AS453" s="36"/>
      <c r="AT453" s="36"/>
      <c r="AU453" s="36"/>
      <c r="AV453" s="36"/>
      <c r="AW453" s="36"/>
    </row>
    <row r="454" spans="42:49">
      <c r="AP454" s="36"/>
      <c r="AQ454" s="36"/>
      <c r="AR454" s="36"/>
      <c r="AS454" s="36"/>
      <c r="AT454" s="36"/>
      <c r="AU454" s="36"/>
      <c r="AV454" s="36"/>
      <c r="AW454" s="36"/>
    </row>
    <row r="455" spans="42:49">
      <c r="AP455" s="36"/>
      <c r="AQ455" s="36"/>
      <c r="AR455" s="36"/>
      <c r="AS455" s="36"/>
      <c r="AT455" s="36"/>
      <c r="AU455" s="36"/>
      <c r="AV455" s="36"/>
      <c r="AW455" s="36"/>
    </row>
    <row r="456" spans="42:49">
      <c r="AP456" s="36"/>
      <c r="AQ456" s="36"/>
      <c r="AR456" s="36"/>
      <c r="AS456" s="36"/>
      <c r="AT456" s="36"/>
      <c r="AU456" s="36"/>
      <c r="AV456" s="36"/>
      <c r="AW456" s="36"/>
    </row>
    <row r="457" spans="42:49">
      <c r="AP457" s="36"/>
      <c r="AQ457" s="36"/>
      <c r="AR457" s="36"/>
      <c r="AS457" s="36"/>
      <c r="AT457" s="36"/>
      <c r="AU457" s="36"/>
      <c r="AV457" s="36"/>
      <c r="AW457" s="36"/>
    </row>
    <row r="458" spans="42:49">
      <c r="AP458" s="36"/>
      <c r="AQ458" s="36"/>
      <c r="AR458" s="36"/>
      <c r="AS458" s="36"/>
      <c r="AT458" s="36"/>
      <c r="AU458" s="36"/>
      <c r="AV458" s="36"/>
      <c r="AW458" s="36"/>
    </row>
    <row r="459" spans="42:49">
      <c r="AP459" s="36"/>
      <c r="AQ459" s="36"/>
      <c r="AR459" s="36"/>
      <c r="AS459" s="36"/>
      <c r="AT459" s="36"/>
      <c r="AU459" s="36"/>
      <c r="AV459" s="36"/>
      <c r="AW459" s="36"/>
    </row>
    <row r="460" spans="42:49">
      <c r="AP460" s="36"/>
      <c r="AQ460" s="36"/>
      <c r="AR460" s="36"/>
      <c r="AS460" s="36"/>
      <c r="AT460" s="36"/>
      <c r="AU460" s="36"/>
      <c r="AV460" s="36"/>
      <c r="AW460" s="36"/>
    </row>
    <row r="461" spans="42:49">
      <c r="AP461" s="36"/>
      <c r="AQ461" s="36"/>
      <c r="AR461" s="36"/>
      <c r="AS461" s="36"/>
      <c r="AT461" s="36"/>
      <c r="AU461" s="36"/>
      <c r="AV461" s="36"/>
      <c r="AW461" s="36"/>
    </row>
    <row r="462" spans="42:49">
      <c r="AP462" s="36"/>
      <c r="AQ462" s="36"/>
      <c r="AR462" s="36"/>
      <c r="AS462" s="36"/>
      <c r="AT462" s="36"/>
      <c r="AU462" s="36"/>
      <c r="AV462" s="36"/>
      <c r="AW462" s="36"/>
    </row>
    <row r="463" spans="42:49">
      <c r="AP463" s="36"/>
      <c r="AQ463" s="36"/>
      <c r="AR463" s="36"/>
      <c r="AS463" s="36"/>
      <c r="AT463" s="36"/>
      <c r="AU463" s="36"/>
      <c r="AV463" s="36"/>
      <c r="AW463" s="36"/>
    </row>
    <row r="464" spans="42:49">
      <c r="AP464" s="36"/>
      <c r="AQ464" s="36"/>
      <c r="AR464" s="36"/>
      <c r="AS464" s="36"/>
      <c r="AT464" s="36"/>
      <c r="AU464" s="36"/>
      <c r="AV464" s="36"/>
      <c r="AW464" s="36"/>
    </row>
    <row r="465" spans="42:49">
      <c r="AP465" s="36"/>
      <c r="AQ465" s="36"/>
      <c r="AR465" s="36"/>
      <c r="AS465" s="36"/>
      <c r="AT465" s="36"/>
      <c r="AU465" s="36"/>
      <c r="AV465" s="36"/>
      <c r="AW465" s="36"/>
    </row>
    <row r="466" spans="42:49">
      <c r="AP466" s="36"/>
      <c r="AQ466" s="36"/>
      <c r="AR466" s="36"/>
      <c r="AS466" s="36"/>
      <c r="AT466" s="36"/>
      <c r="AU466" s="36"/>
      <c r="AV466" s="36"/>
      <c r="AW466" s="36"/>
    </row>
    <row r="467" spans="42:49">
      <c r="AP467" s="36"/>
      <c r="AQ467" s="36"/>
      <c r="AR467" s="36"/>
      <c r="AS467" s="36"/>
      <c r="AT467" s="36"/>
      <c r="AU467" s="36"/>
      <c r="AV467" s="36"/>
      <c r="AW467" s="36"/>
    </row>
    <row r="468" spans="42:49">
      <c r="AP468" s="36"/>
      <c r="AQ468" s="36"/>
      <c r="AR468" s="36"/>
      <c r="AS468" s="36"/>
      <c r="AT468" s="36"/>
      <c r="AU468" s="36"/>
      <c r="AV468" s="36"/>
      <c r="AW468" s="36"/>
    </row>
    <row r="469" spans="42:49">
      <c r="AP469" s="36"/>
      <c r="AQ469" s="36"/>
      <c r="AR469" s="36"/>
      <c r="AS469" s="36"/>
      <c r="AT469" s="36"/>
      <c r="AU469" s="36"/>
      <c r="AV469" s="36"/>
      <c r="AW469" s="36"/>
    </row>
    <row r="470" spans="42:49">
      <c r="AP470" s="36"/>
      <c r="AQ470" s="36"/>
      <c r="AR470" s="36"/>
      <c r="AS470" s="36"/>
      <c r="AT470" s="36"/>
      <c r="AU470" s="36"/>
      <c r="AV470" s="36"/>
      <c r="AW470" s="36"/>
    </row>
    <row r="471" spans="42:49">
      <c r="AP471" s="36"/>
      <c r="AQ471" s="36"/>
      <c r="AR471" s="36"/>
      <c r="AS471" s="36"/>
      <c r="AT471" s="36"/>
      <c r="AU471" s="36"/>
      <c r="AV471" s="36"/>
      <c r="AW471" s="36"/>
    </row>
    <row r="472" spans="42:49">
      <c r="AP472" s="36"/>
      <c r="AQ472" s="36"/>
      <c r="AR472" s="36"/>
      <c r="AS472" s="36"/>
      <c r="AT472" s="36"/>
      <c r="AU472" s="36"/>
      <c r="AV472" s="36"/>
      <c r="AW472" s="36"/>
    </row>
    <row r="473" spans="42:49">
      <c r="AP473" s="36"/>
      <c r="AQ473" s="36"/>
      <c r="AR473" s="36"/>
      <c r="AS473" s="36"/>
      <c r="AT473" s="36"/>
      <c r="AU473" s="36"/>
      <c r="AV473" s="36"/>
      <c r="AW473" s="36"/>
    </row>
    <row r="474" spans="42:49">
      <c r="AP474" s="36"/>
      <c r="AQ474" s="36"/>
      <c r="AR474" s="36"/>
      <c r="AS474" s="36"/>
      <c r="AT474" s="36"/>
      <c r="AU474" s="36"/>
      <c r="AV474" s="36"/>
      <c r="AW474" s="36"/>
    </row>
    <row r="475" spans="42:49">
      <c r="AP475" s="36"/>
      <c r="AQ475" s="36"/>
      <c r="AR475" s="36"/>
      <c r="AS475" s="36"/>
      <c r="AT475" s="36"/>
      <c r="AU475" s="36"/>
      <c r="AV475" s="36"/>
      <c r="AW475" s="36"/>
    </row>
    <row r="476" spans="42:49">
      <c r="AP476" s="36"/>
      <c r="AQ476" s="36"/>
      <c r="AR476" s="36"/>
      <c r="AS476" s="36"/>
      <c r="AT476" s="36"/>
      <c r="AU476" s="36"/>
      <c r="AV476" s="36"/>
      <c r="AW476" s="36"/>
    </row>
    <row r="477" spans="42:49">
      <c r="AP477" s="36"/>
      <c r="AQ477" s="36"/>
      <c r="AR477" s="36"/>
      <c r="AS477" s="36"/>
      <c r="AT477" s="36"/>
      <c r="AU477" s="36"/>
      <c r="AV477" s="36"/>
      <c r="AW477" s="36"/>
    </row>
    <row r="478" spans="42:49">
      <c r="AP478" s="36"/>
      <c r="AQ478" s="36"/>
      <c r="AR478" s="36"/>
      <c r="AS478" s="36"/>
      <c r="AT478" s="36"/>
      <c r="AU478" s="36"/>
      <c r="AV478" s="36"/>
      <c r="AW478" s="36"/>
    </row>
    <row r="479" spans="42:49">
      <c r="AP479" s="36"/>
      <c r="AQ479" s="36"/>
      <c r="AR479" s="36"/>
      <c r="AS479" s="36"/>
      <c r="AT479" s="36"/>
      <c r="AU479" s="36"/>
      <c r="AV479" s="36"/>
      <c r="AW479" s="36"/>
    </row>
    <row r="480" spans="42:49">
      <c r="AP480" s="36"/>
      <c r="AQ480" s="36"/>
      <c r="AR480" s="36"/>
      <c r="AS480" s="36"/>
      <c r="AT480" s="36"/>
      <c r="AU480" s="36"/>
      <c r="AV480" s="36"/>
      <c r="AW480" s="36"/>
    </row>
    <row r="481" spans="42:49">
      <c r="AP481" s="36"/>
      <c r="AQ481" s="36"/>
      <c r="AR481" s="36"/>
      <c r="AS481" s="36"/>
      <c r="AT481" s="36"/>
      <c r="AU481" s="36"/>
      <c r="AV481" s="36"/>
      <c r="AW481" s="36"/>
    </row>
    <row r="482" spans="42:49">
      <c r="AP482" s="36"/>
      <c r="AQ482" s="36"/>
      <c r="AR482" s="36"/>
      <c r="AS482" s="36"/>
      <c r="AT482" s="36"/>
      <c r="AU482" s="36"/>
      <c r="AV482" s="36"/>
      <c r="AW482" s="36"/>
    </row>
    <row r="483" spans="42:49">
      <c r="AP483" s="36"/>
      <c r="AQ483" s="36"/>
      <c r="AR483" s="36"/>
      <c r="AS483" s="36"/>
      <c r="AT483" s="36"/>
      <c r="AU483" s="36"/>
      <c r="AV483" s="36"/>
      <c r="AW483" s="36"/>
    </row>
    <row r="484" spans="42:49">
      <c r="AP484" s="36"/>
      <c r="AQ484" s="36"/>
      <c r="AR484" s="36"/>
      <c r="AS484" s="36"/>
      <c r="AT484" s="36"/>
      <c r="AU484" s="36"/>
      <c r="AV484" s="36"/>
      <c r="AW484" s="36"/>
    </row>
    <row r="485" spans="42:49">
      <c r="AP485" s="36"/>
      <c r="AQ485" s="36"/>
      <c r="AR485" s="36"/>
      <c r="AS485" s="36"/>
      <c r="AT485" s="36"/>
      <c r="AU485" s="36"/>
      <c r="AV485" s="36"/>
      <c r="AW485" s="36"/>
    </row>
    <row r="486" spans="42:49">
      <c r="AP486" s="36"/>
      <c r="AQ486" s="36"/>
      <c r="AR486" s="36"/>
      <c r="AS486" s="36"/>
      <c r="AT486" s="36"/>
      <c r="AU486" s="36"/>
      <c r="AV486" s="36"/>
      <c r="AW486" s="36"/>
    </row>
    <row r="487" spans="42:49">
      <c r="AP487" s="36"/>
      <c r="AQ487" s="36"/>
      <c r="AR487" s="36"/>
      <c r="AS487" s="36"/>
      <c r="AT487" s="36"/>
      <c r="AU487" s="36"/>
      <c r="AV487" s="36"/>
      <c r="AW487" s="36"/>
    </row>
    <row r="488" spans="42:49">
      <c r="AP488" s="36"/>
      <c r="AQ488" s="36"/>
      <c r="AR488" s="36"/>
      <c r="AS488" s="36"/>
      <c r="AT488" s="36"/>
      <c r="AU488" s="36"/>
      <c r="AV488" s="36"/>
      <c r="AW488" s="36"/>
    </row>
    <row r="489" spans="42:49">
      <c r="AP489" s="36"/>
      <c r="AQ489" s="36"/>
      <c r="AR489" s="36"/>
      <c r="AS489" s="36"/>
      <c r="AT489" s="36"/>
      <c r="AU489" s="36"/>
      <c r="AV489" s="36"/>
      <c r="AW489" s="36"/>
    </row>
    <row r="490" spans="42:49">
      <c r="AP490" s="36"/>
      <c r="AQ490" s="36"/>
      <c r="AR490" s="36"/>
      <c r="AS490" s="36"/>
      <c r="AT490" s="36"/>
      <c r="AU490" s="36"/>
      <c r="AV490" s="36"/>
      <c r="AW490" s="36"/>
    </row>
    <row r="491" spans="42:49">
      <c r="AP491" s="36"/>
      <c r="AQ491" s="36"/>
      <c r="AR491" s="36"/>
      <c r="AS491" s="36"/>
      <c r="AT491" s="36"/>
      <c r="AU491" s="36"/>
      <c r="AV491" s="36"/>
      <c r="AW491" s="36"/>
    </row>
    <row r="492" spans="42:49">
      <c r="AP492" s="36"/>
      <c r="AQ492" s="36"/>
      <c r="AR492" s="36"/>
      <c r="AS492" s="36"/>
      <c r="AT492" s="36"/>
      <c r="AU492" s="36"/>
      <c r="AV492" s="36"/>
      <c r="AW492" s="36"/>
    </row>
    <row r="493" spans="42:49">
      <c r="AP493" s="36"/>
      <c r="AQ493" s="36"/>
      <c r="AR493" s="36"/>
      <c r="AS493" s="36"/>
      <c r="AT493" s="36"/>
      <c r="AU493" s="36"/>
      <c r="AV493" s="36"/>
      <c r="AW493" s="36"/>
    </row>
    <row r="494" spans="42:49">
      <c r="AP494" s="36"/>
      <c r="AQ494" s="36"/>
      <c r="AR494" s="36"/>
      <c r="AS494" s="36"/>
      <c r="AT494" s="36"/>
      <c r="AU494" s="36"/>
      <c r="AV494" s="36"/>
      <c r="AW494" s="36"/>
    </row>
    <row r="495" spans="42:49">
      <c r="AP495" s="36"/>
      <c r="AQ495" s="36"/>
      <c r="AR495" s="36"/>
      <c r="AS495" s="36"/>
      <c r="AT495" s="36"/>
      <c r="AU495" s="36"/>
      <c r="AV495" s="36"/>
      <c r="AW495" s="36"/>
    </row>
    <row r="496" spans="42:49">
      <c r="AP496" s="36"/>
      <c r="AQ496" s="36"/>
      <c r="AR496" s="36"/>
      <c r="AS496" s="36"/>
      <c r="AT496" s="36"/>
      <c r="AU496" s="36"/>
      <c r="AV496" s="36"/>
      <c r="AW496" s="36"/>
    </row>
    <row r="497" spans="42:49">
      <c r="AP497" s="36"/>
      <c r="AQ497" s="36"/>
      <c r="AR497" s="36"/>
      <c r="AS497" s="36"/>
      <c r="AT497" s="36"/>
      <c r="AU497" s="36"/>
      <c r="AV497" s="36"/>
      <c r="AW497" s="36"/>
    </row>
    <row r="498" spans="42:49">
      <c r="AP498" s="36"/>
      <c r="AQ498" s="36"/>
      <c r="AR498" s="36"/>
      <c r="AS498" s="36"/>
      <c r="AT498" s="36"/>
      <c r="AU498" s="36"/>
      <c r="AV498" s="36"/>
      <c r="AW498" s="36"/>
    </row>
    <row r="499" spans="42:49">
      <c r="AP499" s="36"/>
      <c r="AQ499" s="36"/>
      <c r="AR499" s="36"/>
      <c r="AS499" s="36"/>
      <c r="AT499" s="36"/>
      <c r="AU499" s="36"/>
      <c r="AV499" s="36"/>
      <c r="AW499" s="36"/>
    </row>
    <row r="500" spans="42:49">
      <c r="AP500" s="36"/>
      <c r="AQ500" s="36"/>
      <c r="AR500" s="36"/>
      <c r="AS500" s="36"/>
      <c r="AT500" s="36"/>
      <c r="AU500" s="36"/>
      <c r="AV500" s="36"/>
      <c r="AW500" s="36"/>
    </row>
    <row r="501" spans="42:49">
      <c r="AP501" s="36"/>
      <c r="AQ501" s="36"/>
      <c r="AR501" s="36"/>
      <c r="AS501" s="36"/>
      <c r="AT501" s="36"/>
      <c r="AU501" s="36"/>
      <c r="AV501" s="36"/>
      <c r="AW501" s="36"/>
    </row>
    <row r="502" spans="42:49">
      <c r="AP502" s="36"/>
      <c r="AQ502" s="36"/>
      <c r="AR502" s="36"/>
      <c r="AS502" s="36"/>
      <c r="AT502" s="36"/>
      <c r="AU502" s="36"/>
      <c r="AV502" s="36"/>
      <c r="AW502" s="36"/>
    </row>
    <row r="503" spans="42:49">
      <c r="AP503" s="36"/>
      <c r="AQ503" s="36"/>
      <c r="AR503" s="36"/>
      <c r="AS503" s="36"/>
      <c r="AT503" s="36"/>
      <c r="AU503" s="36"/>
      <c r="AV503" s="36"/>
      <c r="AW503" s="36"/>
    </row>
    <row r="504" spans="42:49">
      <c r="AP504" s="36"/>
      <c r="AQ504" s="36"/>
      <c r="AR504" s="36"/>
      <c r="AS504" s="36"/>
      <c r="AT504" s="36"/>
      <c r="AU504" s="36"/>
      <c r="AV504" s="36"/>
      <c r="AW504" s="36"/>
    </row>
    <row r="505" spans="42:49">
      <c r="AP505" s="36"/>
      <c r="AQ505" s="36"/>
      <c r="AR505" s="36"/>
      <c r="AS505" s="36"/>
      <c r="AT505" s="36"/>
      <c r="AU505" s="36"/>
      <c r="AV505" s="36"/>
      <c r="AW505" s="36"/>
    </row>
    <row r="506" spans="42:49">
      <c r="AP506" s="36"/>
      <c r="AQ506" s="36"/>
      <c r="AR506" s="36"/>
      <c r="AS506" s="36"/>
      <c r="AT506" s="36"/>
      <c r="AU506" s="36"/>
      <c r="AV506" s="36"/>
      <c r="AW506" s="36"/>
    </row>
    <row r="507" spans="42:49">
      <c r="AP507" s="36"/>
      <c r="AQ507" s="36"/>
      <c r="AR507" s="36"/>
      <c r="AS507" s="36"/>
      <c r="AT507" s="36"/>
      <c r="AU507" s="36"/>
      <c r="AV507" s="36"/>
      <c r="AW507" s="36"/>
    </row>
    <row r="508" spans="42:49">
      <c r="AP508" s="36"/>
      <c r="AQ508" s="36"/>
      <c r="AR508" s="36"/>
      <c r="AS508" s="36"/>
      <c r="AT508" s="36"/>
      <c r="AU508" s="36"/>
      <c r="AV508" s="36"/>
      <c r="AW508" s="36"/>
    </row>
    <row r="509" spans="42:49">
      <c r="AP509" s="36"/>
      <c r="AQ509" s="36"/>
      <c r="AR509" s="36"/>
      <c r="AS509" s="36"/>
      <c r="AT509" s="36"/>
      <c r="AU509" s="36"/>
      <c r="AV509" s="36"/>
      <c r="AW509" s="36"/>
    </row>
    <row r="510" spans="42:49">
      <c r="AP510" s="36"/>
      <c r="AQ510" s="36"/>
      <c r="AR510" s="36"/>
      <c r="AS510" s="36"/>
      <c r="AT510" s="36"/>
      <c r="AU510" s="36"/>
      <c r="AV510" s="36"/>
      <c r="AW510" s="36"/>
    </row>
    <row r="511" spans="42:49">
      <c r="AP511" s="36"/>
      <c r="AQ511" s="36"/>
      <c r="AR511" s="36"/>
      <c r="AS511" s="36"/>
      <c r="AT511" s="36"/>
      <c r="AU511" s="36"/>
      <c r="AV511" s="36"/>
      <c r="AW511" s="36"/>
    </row>
    <row r="512" spans="42:49">
      <c r="AP512" s="36"/>
      <c r="AQ512" s="36"/>
      <c r="AR512" s="36"/>
      <c r="AS512" s="36"/>
      <c r="AT512" s="36"/>
      <c r="AU512" s="36"/>
      <c r="AV512" s="36"/>
      <c r="AW512" s="36"/>
    </row>
    <row r="513" spans="42:49">
      <c r="AP513" s="36"/>
      <c r="AQ513" s="36"/>
      <c r="AR513" s="36"/>
      <c r="AS513" s="36"/>
      <c r="AT513" s="36"/>
      <c r="AU513" s="36"/>
      <c r="AV513" s="36"/>
      <c r="AW513" s="36"/>
    </row>
    <row r="514" spans="42:49">
      <c r="AP514" s="36"/>
      <c r="AQ514" s="36"/>
      <c r="AR514" s="36"/>
      <c r="AS514" s="36"/>
      <c r="AT514" s="36"/>
      <c r="AU514" s="36"/>
      <c r="AV514" s="36"/>
      <c r="AW514" s="36"/>
    </row>
    <row r="515" spans="42:49">
      <c r="AP515" s="36"/>
      <c r="AQ515" s="36"/>
      <c r="AR515" s="36"/>
      <c r="AS515" s="36"/>
      <c r="AT515" s="36"/>
      <c r="AU515" s="36"/>
      <c r="AV515" s="36"/>
      <c r="AW515" s="36"/>
    </row>
    <row r="516" spans="42:49">
      <c r="AP516" s="36"/>
      <c r="AQ516" s="36"/>
      <c r="AR516" s="36"/>
      <c r="AS516" s="36"/>
      <c r="AT516" s="36"/>
      <c r="AU516" s="36"/>
      <c r="AV516" s="36"/>
      <c r="AW516" s="36"/>
    </row>
    <row r="517" spans="42:49">
      <c r="AP517" s="36"/>
      <c r="AQ517" s="36"/>
      <c r="AR517" s="36"/>
      <c r="AS517" s="36"/>
      <c r="AT517" s="36"/>
      <c r="AU517" s="36"/>
      <c r="AV517" s="36"/>
      <c r="AW517" s="36"/>
    </row>
    <row r="518" spans="42:49">
      <c r="AP518" s="36"/>
      <c r="AQ518" s="36"/>
      <c r="AR518" s="36"/>
      <c r="AS518" s="36"/>
      <c r="AT518" s="36"/>
      <c r="AU518" s="36"/>
      <c r="AV518" s="36"/>
      <c r="AW518" s="36"/>
    </row>
    <row r="519" spans="42:49">
      <c r="AP519" s="36"/>
      <c r="AQ519" s="36"/>
      <c r="AR519" s="36"/>
      <c r="AS519" s="36"/>
      <c r="AT519" s="36"/>
      <c r="AU519" s="36"/>
      <c r="AV519" s="36"/>
      <c r="AW519" s="36"/>
    </row>
    <row r="520" spans="42:49">
      <c r="AP520" s="36"/>
      <c r="AQ520" s="36"/>
      <c r="AR520" s="36"/>
      <c r="AS520" s="36"/>
      <c r="AT520" s="36"/>
      <c r="AU520" s="36"/>
      <c r="AV520" s="36"/>
      <c r="AW520" s="36"/>
    </row>
    <row r="521" spans="42:49">
      <c r="AP521" s="36"/>
      <c r="AQ521" s="36"/>
      <c r="AR521" s="36"/>
      <c r="AS521" s="36"/>
      <c r="AT521" s="36"/>
      <c r="AU521" s="36"/>
      <c r="AV521" s="36"/>
      <c r="AW521" s="36"/>
    </row>
    <row r="522" spans="42:49">
      <c r="AP522" s="36"/>
      <c r="AQ522" s="36"/>
      <c r="AR522" s="36"/>
      <c r="AS522" s="36"/>
      <c r="AT522" s="36"/>
      <c r="AU522" s="36"/>
      <c r="AV522" s="36"/>
      <c r="AW522" s="36"/>
    </row>
    <row r="523" spans="42:49">
      <c r="AP523" s="36"/>
      <c r="AQ523" s="36"/>
      <c r="AR523" s="36"/>
      <c r="AS523" s="36"/>
      <c r="AT523" s="36"/>
      <c r="AU523" s="36"/>
      <c r="AV523" s="36"/>
      <c r="AW523" s="36"/>
    </row>
    <row r="524" spans="42:49">
      <c r="AP524" s="36"/>
      <c r="AQ524" s="36"/>
      <c r="AR524" s="36"/>
      <c r="AS524" s="36"/>
      <c r="AT524" s="36"/>
      <c r="AU524" s="36"/>
      <c r="AV524" s="36"/>
      <c r="AW524" s="36"/>
    </row>
    <row r="525" spans="42:49">
      <c r="AP525" s="36"/>
      <c r="AQ525" s="36"/>
      <c r="AR525" s="36"/>
      <c r="AS525" s="36"/>
      <c r="AT525" s="36"/>
      <c r="AU525" s="36"/>
      <c r="AV525" s="36"/>
      <c r="AW525" s="36"/>
    </row>
    <row r="526" spans="42:49">
      <c r="AP526" s="36"/>
      <c r="AQ526" s="36"/>
      <c r="AR526" s="36"/>
      <c r="AS526" s="36"/>
      <c r="AT526" s="36"/>
      <c r="AU526" s="36"/>
      <c r="AV526" s="36"/>
      <c r="AW526" s="36"/>
    </row>
    <row r="527" spans="42:49">
      <c r="AP527" s="36"/>
      <c r="AQ527" s="36"/>
      <c r="AR527" s="36"/>
      <c r="AS527" s="36"/>
      <c r="AT527" s="36"/>
      <c r="AU527" s="36"/>
      <c r="AV527" s="36"/>
      <c r="AW527" s="36"/>
    </row>
    <row r="528" spans="42:49">
      <c r="AP528" s="36"/>
      <c r="AQ528" s="36"/>
      <c r="AR528" s="36"/>
      <c r="AS528" s="36"/>
      <c r="AT528" s="36"/>
      <c r="AU528" s="36"/>
      <c r="AV528" s="36"/>
      <c r="AW528" s="36"/>
    </row>
    <row r="529" spans="42:49">
      <c r="AP529" s="36"/>
      <c r="AQ529" s="36"/>
      <c r="AR529" s="36"/>
      <c r="AS529" s="36"/>
      <c r="AT529" s="36"/>
      <c r="AU529" s="36"/>
      <c r="AV529" s="36"/>
      <c r="AW529" s="36"/>
    </row>
    <row r="530" spans="42:49">
      <c r="AP530" s="36"/>
      <c r="AQ530" s="36"/>
      <c r="AR530" s="36"/>
      <c r="AS530" s="36"/>
      <c r="AT530" s="36"/>
      <c r="AU530" s="36"/>
      <c r="AV530" s="36"/>
      <c r="AW530" s="36"/>
    </row>
    <row r="531" spans="42:49">
      <c r="AP531" s="36"/>
      <c r="AQ531" s="36"/>
      <c r="AR531" s="36"/>
      <c r="AS531" s="36"/>
      <c r="AT531" s="36"/>
      <c r="AU531" s="36"/>
      <c r="AV531" s="36"/>
      <c r="AW531" s="36"/>
    </row>
    <row r="532" spans="42:49">
      <c r="AP532" s="36"/>
      <c r="AQ532" s="36"/>
      <c r="AR532" s="36"/>
      <c r="AS532" s="36"/>
      <c r="AT532" s="36"/>
      <c r="AU532" s="36"/>
      <c r="AV532" s="36"/>
      <c r="AW532" s="36"/>
    </row>
    <row r="533" spans="42:49">
      <c r="AP533" s="36"/>
      <c r="AQ533" s="36"/>
      <c r="AR533" s="36"/>
      <c r="AS533" s="36"/>
      <c r="AT533" s="36"/>
      <c r="AU533" s="36"/>
      <c r="AV533" s="36"/>
      <c r="AW533" s="36"/>
    </row>
    <row r="534" spans="42:49">
      <c r="AP534" s="36"/>
      <c r="AQ534" s="36"/>
      <c r="AR534" s="36"/>
      <c r="AS534" s="36"/>
      <c r="AT534" s="36"/>
      <c r="AU534" s="36"/>
      <c r="AV534" s="36"/>
      <c r="AW534" s="36"/>
    </row>
    <row r="535" spans="42:49">
      <c r="AP535" s="36"/>
      <c r="AQ535" s="36"/>
      <c r="AR535" s="36"/>
      <c r="AS535" s="36"/>
      <c r="AT535" s="36"/>
      <c r="AU535" s="36"/>
      <c r="AV535" s="36"/>
      <c r="AW535" s="36"/>
    </row>
    <row r="536" spans="42:49">
      <c r="AP536" s="36"/>
      <c r="AQ536" s="36"/>
      <c r="AR536" s="36"/>
      <c r="AS536" s="36"/>
      <c r="AT536" s="36"/>
      <c r="AU536" s="36"/>
      <c r="AV536" s="36"/>
      <c r="AW536" s="36"/>
    </row>
    <row r="537" spans="42:49">
      <c r="AP537" s="36"/>
      <c r="AQ537" s="36"/>
      <c r="AR537" s="36"/>
      <c r="AS537" s="36"/>
      <c r="AT537" s="36"/>
      <c r="AU537" s="36"/>
      <c r="AV537" s="36"/>
      <c r="AW537" s="36"/>
    </row>
    <row r="538" spans="42:49">
      <c r="AP538" s="36"/>
      <c r="AQ538" s="36"/>
      <c r="AR538" s="36"/>
      <c r="AS538" s="36"/>
      <c r="AT538" s="36"/>
      <c r="AU538" s="36"/>
      <c r="AV538" s="36"/>
      <c r="AW538" s="36"/>
    </row>
    <row r="539" spans="42:49">
      <c r="AP539" s="36"/>
      <c r="AQ539" s="36"/>
      <c r="AR539" s="36"/>
      <c r="AS539" s="36"/>
      <c r="AT539" s="36"/>
      <c r="AU539" s="36"/>
      <c r="AV539" s="36"/>
      <c r="AW539" s="36"/>
    </row>
    <row r="540" spans="42:49">
      <c r="AP540" s="36"/>
      <c r="AQ540" s="36"/>
      <c r="AR540" s="36"/>
      <c r="AS540" s="36"/>
      <c r="AT540" s="36"/>
      <c r="AU540" s="36"/>
      <c r="AV540" s="36"/>
      <c r="AW540" s="36"/>
    </row>
    <row r="541" spans="42:49">
      <c r="AP541" s="36"/>
      <c r="AQ541" s="36"/>
      <c r="AR541" s="36"/>
      <c r="AS541" s="36"/>
      <c r="AT541" s="36"/>
      <c r="AU541" s="36"/>
      <c r="AV541" s="36"/>
      <c r="AW541" s="36"/>
    </row>
    <row r="542" spans="42:49">
      <c r="AP542" s="36"/>
      <c r="AQ542" s="36"/>
      <c r="AR542" s="36"/>
      <c r="AS542" s="36"/>
      <c r="AT542" s="36"/>
      <c r="AU542" s="36"/>
      <c r="AV542" s="36"/>
      <c r="AW542" s="36"/>
    </row>
    <row r="543" spans="42:49">
      <c r="AP543" s="36"/>
      <c r="AQ543" s="36"/>
      <c r="AR543" s="36"/>
      <c r="AS543" s="36"/>
      <c r="AT543" s="36"/>
      <c r="AU543" s="36"/>
      <c r="AV543" s="36"/>
      <c r="AW543" s="36"/>
    </row>
    <row r="544" spans="42:49">
      <c r="AP544" s="36"/>
      <c r="AQ544" s="36"/>
      <c r="AR544" s="36"/>
      <c r="AS544" s="36"/>
      <c r="AT544" s="36"/>
      <c r="AU544" s="36"/>
      <c r="AV544" s="36"/>
      <c r="AW544" s="36"/>
    </row>
    <row r="545" spans="42:49">
      <c r="AP545" s="36"/>
      <c r="AQ545" s="36"/>
      <c r="AR545" s="36"/>
      <c r="AS545" s="36"/>
      <c r="AT545" s="36"/>
      <c r="AU545" s="36"/>
      <c r="AV545" s="36"/>
      <c r="AW545" s="36"/>
    </row>
    <row r="546" spans="42:49">
      <c r="AP546" s="36"/>
      <c r="AQ546" s="36"/>
      <c r="AR546" s="36"/>
      <c r="AS546" s="36"/>
      <c r="AT546" s="36"/>
      <c r="AU546" s="36"/>
      <c r="AV546" s="36"/>
      <c r="AW546" s="36"/>
    </row>
    <row r="547" spans="42:49">
      <c r="AP547" s="36"/>
      <c r="AQ547" s="36"/>
      <c r="AR547" s="36"/>
      <c r="AS547" s="36"/>
      <c r="AT547" s="36"/>
      <c r="AU547" s="36"/>
      <c r="AV547" s="36"/>
      <c r="AW547" s="36"/>
    </row>
    <row r="548" spans="42:49">
      <c r="AP548" s="36"/>
      <c r="AQ548" s="36"/>
      <c r="AR548" s="36"/>
      <c r="AS548" s="36"/>
      <c r="AT548" s="36"/>
      <c r="AU548" s="36"/>
      <c r="AV548" s="36"/>
      <c r="AW548" s="36"/>
    </row>
    <row r="549" spans="42:49">
      <c r="AP549" s="36"/>
      <c r="AQ549" s="36"/>
      <c r="AR549" s="36"/>
      <c r="AS549" s="36"/>
      <c r="AT549" s="36"/>
      <c r="AU549" s="36"/>
      <c r="AV549" s="36"/>
      <c r="AW549" s="36"/>
    </row>
    <row r="550" spans="42:49">
      <c r="AP550" s="36"/>
      <c r="AQ550" s="36"/>
      <c r="AR550" s="36"/>
      <c r="AS550" s="36"/>
      <c r="AT550" s="36"/>
      <c r="AU550" s="36"/>
      <c r="AV550" s="36"/>
      <c r="AW550" s="36"/>
    </row>
    <row r="551" spans="42:49">
      <c r="AP551" s="36"/>
      <c r="AQ551" s="36"/>
      <c r="AR551" s="36"/>
      <c r="AS551" s="36"/>
      <c r="AT551" s="36"/>
      <c r="AU551" s="36"/>
      <c r="AV551" s="36"/>
      <c r="AW551" s="36"/>
    </row>
    <row r="552" spans="42:49">
      <c r="AP552" s="36"/>
      <c r="AQ552" s="36"/>
      <c r="AR552" s="36"/>
      <c r="AS552" s="36"/>
      <c r="AT552" s="36"/>
      <c r="AU552" s="36"/>
      <c r="AV552" s="36"/>
      <c r="AW552" s="36"/>
    </row>
    <row r="553" spans="42:49">
      <c r="AP553" s="36"/>
      <c r="AQ553" s="36"/>
      <c r="AR553" s="36"/>
      <c r="AS553" s="36"/>
      <c r="AT553" s="36"/>
      <c r="AU553" s="36"/>
      <c r="AV553" s="36"/>
      <c r="AW553" s="36"/>
    </row>
    <row r="554" spans="42:49">
      <c r="AP554" s="36"/>
      <c r="AQ554" s="36"/>
      <c r="AR554" s="36"/>
      <c r="AS554" s="36"/>
      <c r="AT554" s="36"/>
      <c r="AU554" s="36"/>
      <c r="AV554" s="36"/>
      <c r="AW554" s="36"/>
    </row>
    <row r="555" spans="42:49">
      <c r="AP555" s="36"/>
      <c r="AQ555" s="36"/>
      <c r="AR555" s="36"/>
      <c r="AS555" s="36"/>
      <c r="AT555" s="36"/>
      <c r="AU555" s="36"/>
      <c r="AV555" s="36"/>
      <c r="AW555" s="36"/>
    </row>
    <row r="556" spans="42:49">
      <c r="AP556" s="36"/>
      <c r="AQ556" s="36"/>
      <c r="AR556" s="36"/>
      <c r="AS556" s="36"/>
      <c r="AT556" s="36"/>
      <c r="AU556" s="36"/>
      <c r="AV556" s="36"/>
      <c r="AW556" s="36"/>
    </row>
    <row r="557" spans="42:49">
      <c r="AP557" s="36"/>
      <c r="AQ557" s="36"/>
      <c r="AR557" s="36"/>
      <c r="AS557" s="36"/>
      <c r="AT557" s="36"/>
      <c r="AU557" s="36"/>
      <c r="AV557" s="36"/>
      <c r="AW557" s="36"/>
    </row>
    <row r="558" spans="42:49">
      <c r="AP558" s="36"/>
      <c r="AQ558" s="36"/>
      <c r="AR558" s="36"/>
      <c r="AS558" s="36"/>
      <c r="AT558" s="36"/>
      <c r="AU558" s="36"/>
      <c r="AV558" s="36"/>
      <c r="AW558" s="36"/>
    </row>
    <row r="559" spans="42:49">
      <c r="AP559" s="36"/>
      <c r="AQ559" s="36"/>
      <c r="AR559" s="36"/>
      <c r="AS559" s="36"/>
      <c r="AT559" s="36"/>
      <c r="AU559" s="36"/>
      <c r="AV559" s="36"/>
      <c r="AW559" s="36"/>
    </row>
    <row r="560" spans="42:49">
      <c r="AP560" s="36"/>
      <c r="AQ560" s="36"/>
      <c r="AR560" s="36"/>
      <c r="AS560" s="36"/>
      <c r="AT560" s="36"/>
      <c r="AU560" s="36"/>
      <c r="AV560" s="36"/>
      <c r="AW560" s="36"/>
    </row>
    <row r="561" spans="42:49">
      <c r="AP561" s="36"/>
      <c r="AQ561" s="36"/>
      <c r="AR561" s="36"/>
      <c r="AS561" s="36"/>
      <c r="AT561" s="36"/>
      <c r="AU561" s="36"/>
      <c r="AV561" s="36"/>
      <c r="AW561" s="36"/>
    </row>
    <row r="562" spans="42:49">
      <c r="AP562" s="36"/>
      <c r="AQ562" s="36"/>
      <c r="AR562" s="36"/>
      <c r="AS562" s="36"/>
      <c r="AT562" s="36"/>
      <c r="AU562" s="36"/>
      <c r="AV562" s="36"/>
      <c r="AW562" s="36"/>
    </row>
    <row r="563" spans="42:49">
      <c r="AP563" s="36"/>
      <c r="AQ563" s="36"/>
      <c r="AR563" s="36"/>
      <c r="AS563" s="36"/>
      <c r="AT563" s="36"/>
      <c r="AU563" s="36"/>
      <c r="AV563" s="36"/>
      <c r="AW563" s="36"/>
    </row>
    <row r="564" spans="42:49">
      <c r="AP564" s="36"/>
      <c r="AQ564" s="36"/>
      <c r="AR564" s="36"/>
      <c r="AS564" s="36"/>
      <c r="AT564" s="36"/>
      <c r="AU564" s="36"/>
      <c r="AV564" s="36"/>
      <c r="AW564" s="36"/>
    </row>
    <row r="565" spans="42:49">
      <c r="AP565" s="36"/>
      <c r="AQ565" s="36"/>
      <c r="AR565" s="36"/>
      <c r="AS565" s="36"/>
      <c r="AT565" s="36"/>
      <c r="AU565" s="36"/>
      <c r="AV565" s="36"/>
      <c r="AW565" s="36"/>
    </row>
    <row r="566" spans="42:49">
      <c r="AP566" s="36"/>
      <c r="AQ566" s="36"/>
      <c r="AR566" s="36"/>
      <c r="AS566" s="36"/>
      <c r="AT566" s="36"/>
      <c r="AU566" s="36"/>
      <c r="AV566" s="36"/>
      <c r="AW566" s="36"/>
    </row>
    <row r="567" spans="42:49">
      <c r="AP567" s="36"/>
      <c r="AQ567" s="36"/>
      <c r="AR567" s="36"/>
      <c r="AS567" s="36"/>
      <c r="AT567" s="36"/>
      <c r="AU567" s="36"/>
      <c r="AV567" s="36"/>
      <c r="AW567" s="36"/>
    </row>
    <row r="568" spans="42:49">
      <c r="AP568" s="36"/>
      <c r="AQ568" s="36"/>
      <c r="AR568" s="36"/>
      <c r="AS568" s="36"/>
      <c r="AT568" s="36"/>
      <c r="AU568" s="36"/>
      <c r="AV568" s="36"/>
      <c r="AW568" s="36"/>
    </row>
    <row r="569" spans="42:49">
      <c r="AP569" s="36"/>
      <c r="AQ569" s="36"/>
      <c r="AR569" s="36"/>
      <c r="AS569" s="36"/>
      <c r="AT569" s="36"/>
      <c r="AU569" s="36"/>
      <c r="AV569" s="36"/>
      <c r="AW569" s="36"/>
    </row>
    <row r="570" spans="42:49">
      <c r="AP570" s="36"/>
      <c r="AQ570" s="36"/>
      <c r="AR570" s="36"/>
      <c r="AS570" s="36"/>
      <c r="AT570" s="36"/>
      <c r="AU570" s="36"/>
      <c r="AV570" s="36"/>
      <c r="AW570" s="36"/>
    </row>
    <row r="571" spans="42:49">
      <c r="AP571" s="36"/>
      <c r="AQ571" s="36"/>
      <c r="AR571" s="36"/>
      <c r="AS571" s="36"/>
      <c r="AT571" s="36"/>
      <c r="AU571" s="36"/>
      <c r="AV571" s="36"/>
      <c r="AW571" s="36"/>
    </row>
    <row r="572" spans="42:49">
      <c r="AP572" s="36"/>
      <c r="AQ572" s="36"/>
      <c r="AR572" s="36"/>
      <c r="AS572" s="36"/>
      <c r="AT572" s="36"/>
      <c r="AU572" s="36"/>
      <c r="AV572" s="36"/>
      <c r="AW572" s="36"/>
    </row>
    <row r="573" spans="42:49">
      <c r="AP573" s="36"/>
      <c r="AQ573" s="36"/>
      <c r="AR573" s="36"/>
      <c r="AS573" s="36"/>
      <c r="AT573" s="36"/>
      <c r="AU573" s="36"/>
      <c r="AV573" s="36"/>
      <c r="AW573" s="36"/>
    </row>
    <row r="574" spans="42:49">
      <c r="AP574" s="36"/>
      <c r="AQ574" s="36"/>
      <c r="AR574" s="36"/>
      <c r="AS574" s="36"/>
      <c r="AT574" s="36"/>
      <c r="AU574" s="36"/>
      <c r="AV574" s="36"/>
      <c r="AW574" s="36"/>
    </row>
    <row r="575" spans="42:49">
      <c r="AP575" s="36"/>
      <c r="AQ575" s="36"/>
      <c r="AR575" s="36"/>
      <c r="AS575" s="36"/>
      <c r="AT575" s="36"/>
      <c r="AU575" s="36"/>
      <c r="AV575" s="36"/>
      <c r="AW575" s="36"/>
    </row>
    <row r="576" spans="42:49">
      <c r="AP576" s="36"/>
      <c r="AQ576" s="36"/>
      <c r="AR576" s="36"/>
      <c r="AS576" s="36"/>
      <c r="AT576" s="36"/>
      <c r="AU576" s="36"/>
      <c r="AV576" s="36"/>
      <c r="AW576" s="36"/>
    </row>
    <row r="577" spans="42:49">
      <c r="AP577" s="36"/>
      <c r="AQ577" s="36"/>
      <c r="AR577" s="36"/>
      <c r="AS577" s="36"/>
      <c r="AT577" s="36"/>
      <c r="AU577" s="36"/>
      <c r="AV577" s="36"/>
      <c r="AW577" s="36"/>
    </row>
    <row r="578" spans="42:49">
      <c r="AP578" s="36"/>
      <c r="AQ578" s="36"/>
      <c r="AR578" s="36"/>
      <c r="AS578" s="36"/>
      <c r="AT578" s="36"/>
      <c r="AU578" s="36"/>
      <c r="AV578" s="36"/>
      <c r="AW578" s="36"/>
    </row>
    <row r="579" spans="42:49">
      <c r="AP579" s="36"/>
      <c r="AQ579" s="36"/>
      <c r="AR579" s="36"/>
      <c r="AS579" s="36"/>
      <c r="AT579" s="36"/>
      <c r="AU579" s="36"/>
      <c r="AV579" s="36"/>
      <c r="AW579" s="36"/>
    </row>
    <row r="580" spans="42:49">
      <c r="AP580" s="36"/>
      <c r="AQ580" s="36"/>
      <c r="AR580" s="36"/>
      <c r="AS580" s="36"/>
      <c r="AT580" s="36"/>
      <c r="AU580" s="36"/>
      <c r="AV580" s="36"/>
      <c r="AW580" s="36"/>
    </row>
    <row r="581" spans="42:49">
      <c r="AP581" s="36"/>
      <c r="AQ581" s="36"/>
      <c r="AR581" s="36"/>
      <c r="AS581" s="36"/>
      <c r="AT581" s="36"/>
      <c r="AU581" s="36"/>
      <c r="AV581" s="36"/>
      <c r="AW581" s="36"/>
    </row>
    <row r="582" spans="42:49">
      <c r="AP582" s="36"/>
      <c r="AQ582" s="36"/>
      <c r="AR582" s="36"/>
      <c r="AS582" s="36"/>
      <c r="AT582" s="36"/>
      <c r="AU582" s="36"/>
      <c r="AV582" s="36"/>
      <c r="AW582" s="36"/>
    </row>
    <row r="583" spans="42:49">
      <c r="AP583" s="36"/>
      <c r="AQ583" s="36"/>
      <c r="AR583" s="36"/>
      <c r="AS583" s="36"/>
      <c r="AT583" s="36"/>
      <c r="AU583" s="36"/>
      <c r="AV583" s="36"/>
      <c r="AW583" s="36"/>
    </row>
    <row r="584" spans="42:49">
      <c r="AP584" s="36"/>
      <c r="AQ584" s="36"/>
      <c r="AR584" s="36"/>
      <c r="AS584" s="36"/>
      <c r="AT584" s="36"/>
      <c r="AU584" s="36"/>
      <c r="AV584" s="36"/>
      <c r="AW584" s="36"/>
    </row>
    <row r="585" spans="42:49">
      <c r="AP585" s="36"/>
      <c r="AQ585" s="36"/>
      <c r="AR585" s="36"/>
      <c r="AS585" s="36"/>
      <c r="AT585" s="36"/>
      <c r="AU585" s="36"/>
      <c r="AV585" s="36"/>
      <c r="AW585" s="36"/>
    </row>
    <row r="586" spans="42:49">
      <c r="AP586" s="36"/>
      <c r="AQ586" s="36"/>
      <c r="AR586" s="36"/>
      <c r="AS586" s="36"/>
      <c r="AT586" s="36"/>
      <c r="AU586" s="36"/>
      <c r="AV586" s="36"/>
      <c r="AW586" s="36"/>
    </row>
    <row r="587" spans="42:49">
      <c r="AP587" s="36"/>
      <c r="AQ587" s="36"/>
      <c r="AR587" s="36"/>
      <c r="AS587" s="36"/>
      <c r="AT587" s="36"/>
      <c r="AU587" s="36"/>
      <c r="AV587" s="36"/>
      <c r="AW587" s="36"/>
    </row>
    <row r="588" spans="42:49">
      <c r="AP588" s="36"/>
      <c r="AQ588" s="36"/>
      <c r="AR588" s="36"/>
      <c r="AS588" s="36"/>
      <c r="AT588" s="36"/>
      <c r="AU588" s="36"/>
      <c r="AV588" s="36"/>
      <c r="AW588" s="36"/>
    </row>
    <row r="589" spans="42:49">
      <c r="AP589" s="36"/>
      <c r="AQ589" s="36"/>
      <c r="AR589" s="36"/>
      <c r="AS589" s="36"/>
      <c r="AT589" s="36"/>
      <c r="AU589" s="36"/>
      <c r="AV589" s="36"/>
      <c r="AW589" s="36"/>
    </row>
    <row r="590" spans="42:49">
      <c r="AP590" s="36"/>
      <c r="AQ590" s="36"/>
      <c r="AR590" s="36"/>
      <c r="AS590" s="36"/>
      <c r="AT590" s="36"/>
      <c r="AU590" s="36"/>
      <c r="AV590" s="36"/>
      <c r="AW590" s="36"/>
    </row>
    <row r="591" spans="42:49">
      <c r="AP591" s="36"/>
      <c r="AQ591" s="36"/>
      <c r="AR591" s="36"/>
      <c r="AS591" s="36"/>
      <c r="AT591" s="36"/>
      <c r="AU591" s="36"/>
      <c r="AV591" s="36"/>
      <c r="AW591" s="36"/>
    </row>
    <row r="592" spans="42:49">
      <c r="AP592" s="36"/>
      <c r="AQ592" s="36"/>
      <c r="AR592" s="36"/>
      <c r="AS592" s="36"/>
      <c r="AT592" s="36"/>
      <c r="AU592" s="36"/>
      <c r="AV592" s="36"/>
      <c r="AW592" s="36"/>
    </row>
    <row r="593" spans="42:49">
      <c r="AP593" s="36"/>
      <c r="AQ593" s="36"/>
      <c r="AR593" s="36"/>
      <c r="AS593" s="36"/>
      <c r="AT593" s="36"/>
      <c r="AU593" s="36"/>
      <c r="AV593" s="36"/>
      <c r="AW593" s="36"/>
    </row>
    <row r="594" spans="42:49">
      <c r="AP594" s="36"/>
      <c r="AQ594" s="36"/>
      <c r="AR594" s="36"/>
      <c r="AS594" s="36"/>
      <c r="AT594" s="36"/>
      <c r="AU594" s="36"/>
      <c r="AV594" s="36"/>
      <c r="AW594" s="36"/>
    </row>
    <row r="595" spans="42:49">
      <c r="AP595" s="36"/>
      <c r="AQ595" s="36"/>
      <c r="AR595" s="36"/>
      <c r="AS595" s="36"/>
      <c r="AT595" s="36"/>
      <c r="AU595" s="36"/>
      <c r="AV595" s="36"/>
      <c r="AW595" s="36"/>
    </row>
    <row r="596" spans="42:49">
      <c r="AP596" s="36"/>
      <c r="AQ596" s="36"/>
      <c r="AR596" s="36"/>
      <c r="AS596" s="36"/>
      <c r="AT596" s="36"/>
      <c r="AU596" s="36"/>
      <c r="AV596" s="36"/>
      <c r="AW596" s="36"/>
    </row>
    <row r="597" spans="42:49">
      <c r="AP597" s="36"/>
      <c r="AQ597" s="36"/>
      <c r="AR597" s="36"/>
      <c r="AS597" s="36"/>
      <c r="AT597" s="36"/>
      <c r="AU597" s="36"/>
      <c r="AV597" s="36"/>
      <c r="AW597" s="36"/>
    </row>
    <row r="598" spans="42:49">
      <c r="AP598" s="36"/>
      <c r="AQ598" s="36"/>
      <c r="AR598" s="36"/>
      <c r="AS598" s="36"/>
      <c r="AT598" s="36"/>
      <c r="AU598" s="36"/>
      <c r="AV598" s="36"/>
      <c r="AW598" s="36"/>
    </row>
    <row r="599" spans="42:49">
      <c r="AP599" s="36"/>
      <c r="AQ599" s="36"/>
      <c r="AR599" s="36"/>
      <c r="AS599" s="36"/>
      <c r="AT599" s="36"/>
      <c r="AU599" s="36"/>
      <c r="AV599" s="36"/>
      <c r="AW599" s="36"/>
    </row>
    <row r="600" spans="42:49">
      <c r="AP600" s="36"/>
      <c r="AQ600" s="36"/>
      <c r="AR600" s="36"/>
      <c r="AS600" s="36"/>
      <c r="AT600" s="36"/>
      <c r="AU600" s="36"/>
      <c r="AV600" s="36"/>
      <c r="AW600" s="36"/>
    </row>
    <row r="601" spans="42:49">
      <c r="AP601" s="36"/>
      <c r="AQ601" s="36"/>
      <c r="AR601" s="36"/>
      <c r="AS601" s="36"/>
      <c r="AT601" s="36"/>
      <c r="AU601" s="36"/>
      <c r="AV601" s="36"/>
      <c r="AW601" s="36"/>
    </row>
    <row r="602" spans="42:49">
      <c r="AP602" s="36"/>
      <c r="AQ602" s="36"/>
      <c r="AR602" s="36"/>
      <c r="AS602" s="36"/>
      <c r="AT602" s="36"/>
      <c r="AU602" s="36"/>
      <c r="AV602" s="36"/>
      <c r="AW602" s="36"/>
    </row>
    <row r="603" spans="42:49">
      <c r="AP603" s="36"/>
      <c r="AQ603" s="36"/>
      <c r="AR603" s="36"/>
      <c r="AS603" s="36"/>
      <c r="AT603" s="36"/>
      <c r="AU603" s="36"/>
      <c r="AV603" s="36"/>
      <c r="AW603" s="36"/>
    </row>
    <row r="604" spans="42:49">
      <c r="AP604" s="36"/>
      <c r="AQ604" s="36"/>
      <c r="AR604" s="36"/>
      <c r="AS604" s="36"/>
      <c r="AT604" s="36"/>
      <c r="AU604" s="36"/>
      <c r="AV604" s="36"/>
      <c r="AW604" s="36"/>
    </row>
    <row r="605" spans="42:49">
      <c r="AP605" s="36"/>
      <c r="AQ605" s="36"/>
      <c r="AR605" s="36"/>
      <c r="AS605" s="36"/>
      <c r="AT605" s="36"/>
      <c r="AU605" s="36"/>
      <c r="AV605" s="36"/>
      <c r="AW605" s="36"/>
    </row>
    <row r="606" spans="42:49">
      <c r="AP606" s="36"/>
      <c r="AQ606" s="36"/>
      <c r="AR606" s="36"/>
      <c r="AS606" s="36"/>
      <c r="AT606" s="36"/>
      <c r="AU606" s="36"/>
      <c r="AV606" s="36"/>
      <c r="AW606" s="36"/>
    </row>
    <row r="607" spans="42:49">
      <c r="AP607" s="36"/>
      <c r="AQ607" s="36"/>
      <c r="AR607" s="36"/>
      <c r="AS607" s="36"/>
      <c r="AT607" s="36"/>
      <c r="AU607" s="36"/>
      <c r="AV607" s="36"/>
      <c r="AW607" s="36"/>
    </row>
    <row r="608" spans="42:49">
      <c r="AP608" s="36"/>
      <c r="AQ608" s="36"/>
      <c r="AR608" s="36"/>
      <c r="AS608" s="36"/>
      <c r="AT608" s="36"/>
      <c r="AU608" s="36"/>
      <c r="AV608" s="36"/>
      <c r="AW608" s="36"/>
    </row>
    <row r="609" spans="42:49">
      <c r="AP609" s="36"/>
      <c r="AQ609" s="36"/>
      <c r="AR609" s="36"/>
      <c r="AS609" s="36"/>
      <c r="AT609" s="36"/>
      <c r="AU609" s="36"/>
      <c r="AV609" s="36"/>
      <c r="AW609" s="36"/>
    </row>
    <row r="610" spans="42:49">
      <c r="AP610" s="36"/>
      <c r="AQ610" s="36"/>
      <c r="AR610" s="36"/>
      <c r="AS610" s="36"/>
      <c r="AT610" s="36"/>
      <c r="AU610" s="36"/>
      <c r="AV610" s="36"/>
      <c r="AW610" s="36"/>
    </row>
    <row r="611" spans="42:49">
      <c r="AP611" s="36"/>
      <c r="AQ611" s="36"/>
      <c r="AR611" s="36"/>
      <c r="AS611" s="36"/>
      <c r="AT611" s="36"/>
      <c r="AU611" s="36"/>
      <c r="AV611" s="36"/>
      <c r="AW611" s="36"/>
    </row>
    <row r="612" spans="42:49">
      <c r="AP612" s="36"/>
      <c r="AQ612" s="36"/>
      <c r="AR612" s="36"/>
      <c r="AS612" s="36"/>
      <c r="AT612" s="36"/>
      <c r="AU612" s="36"/>
      <c r="AV612" s="36"/>
      <c r="AW612" s="36"/>
    </row>
    <row r="613" spans="42:49">
      <c r="AP613" s="36"/>
      <c r="AQ613" s="36"/>
      <c r="AR613" s="36"/>
      <c r="AS613" s="36"/>
      <c r="AT613" s="36"/>
      <c r="AU613" s="36"/>
      <c r="AV613" s="36"/>
      <c r="AW613" s="36"/>
    </row>
    <row r="614" spans="42:49">
      <c r="AP614" s="36"/>
      <c r="AQ614" s="36"/>
      <c r="AR614" s="36"/>
      <c r="AS614" s="36"/>
      <c r="AT614" s="36"/>
      <c r="AU614" s="36"/>
      <c r="AV614" s="36"/>
      <c r="AW614" s="36"/>
    </row>
    <row r="615" spans="42:49">
      <c r="AP615" s="36"/>
      <c r="AQ615" s="36"/>
      <c r="AR615" s="36"/>
      <c r="AS615" s="36"/>
      <c r="AT615" s="36"/>
      <c r="AU615" s="36"/>
      <c r="AV615" s="36"/>
      <c r="AW615" s="36"/>
    </row>
    <row r="616" spans="42:49">
      <c r="AP616" s="36"/>
      <c r="AQ616" s="36"/>
      <c r="AR616" s="36"/>
      <c r="AS616" s="36"/>
      <c r="AT616" s="36"/>
      <c r="AU616" s="36"/>
      <c r="AV616" s="36"/>
      <c r="AW616" s="36"/>
    </row>
    <row r="617" spans="42:49">
      <c r="AP617" s="36"/>
      <c r="AQ617" s="36"/>
      <c r="AR617" s="36"/>
      <c r="AS617" s="36"/>
      <c r="AT617" s="36"/>
      <c r="AU617" s="36"/>
      <c r="AV617" s="36"/>
      <c r="AW617" s="36"/>
    </row>
    <row r="618" spans="42:49">
      <c r="AP618" s="36"/>
      <c r="AQ618" s="36"/>
      <c r="AR618" s="36"/>
      <c r="AS618" s="36"/>
      <c r="AT618" s="36"/>
      <c r="AU618" s="36"/>
      <c r="AV618" s="36"/>
      <c r="AW618" s="36"/>
    </row>
    <row r="619" spans="42:49">
      <c r="AP619" s="36"/>
      <c r="AQ619" s="36"/>
      <c r="AR619" s="36"/>
      <c r="AS619" s="36"/>
      <c r="AT619" s="36"/>
      <c r="AU619" s="36"/>
      <c r="AV619" s="36"/>
      <c r="AW619" s="36"/>
    </row>
    <row r="620" spans="42:49">
      <c r="AP620" s="36"/>
      <c r="AQ620" s="36"/>
      <c r="AR620" s="36"/>
      <c r="AS620" s="36"/>
      <c r="AT620" s="36"/>
      <c r="AU620" s="36"/>
      <c r="AV620" s="36"/>
      <c r="AW620" s="36"/>
    </row>
    <row r="621" spans="42:49">
      <c r="AP621" s="36"/>
      <c r="AQ621" s="36"/>
      <c r="AR621" s="36"/>
      <c r="AS621" s="36"/>
      <c r="AT621" s="36"/>
      <c r="AU621" s="36"/>
      <c r="AV621" s="36"/>
      <c r="AW621" s="36"/>
    </row>
    <row r="622" spans="42:49">
      <c r="AP622" s="36"/>
      <c r="AQ622" s="36"/>
      <c r="AR622" s="36"/>
      <c r="AS622" s="36"/>
      <c r="AT622" s="36"/>
      <c r="AU622" s="36"/>
      <c r="AV622" s="36"/>
      <c r="AW622" s="36"/>
    </row>
    <row r="623" spans="42:49">
      <c r="AP623" s="36"/>
      <c r="AQ623" s="36"/>
      <c r="AR623" s="36"/>
      <c r="AS623" s="36"/>
      <c r="AT623" s="36"/>
      <c r="AU623" s="36"/>
      <c r="AV623" s="36"/>
      <c r="AW623" s="36"/>
    </row>
    <row r="624" spans="42:49">
      <c r="AP624" s="36"/>
      <c r="AQ624" s="36"/>
      <c r="AR624" s="36"/>
      <c r="AS624" s="36"/>
      <c r="AT624" s="36"/>
      <c r="AU624" s="36"/>
      <c r="AV624" s="36"/>
      <c r="AW624" s="36"/>
    </row>
    <row r="625" spans="42:49">
      <c r="AP625" s="36"/>
      <c r="AQ625" s="36"/>
      <c r="AR625" s="36"/>
      <c r="AS625" s="36"/>
      <c r="AT625" s="36"/>
      <c r="AU625" s="36"/>
      <c r="AV625" s="36"/>
      <c r="AW625" s="36"/>
    </row>
    <row r="626" spans="42:49">
      <c r="AP626" s="36"/>
      <c r="AQ626" s="36"/>
      <c r="AR626" s="36"/>
      <c r="AS626" s="36"/>
      <c r="AT626" s="36"/>
      <c r="AU626" s="36"/>
      <c r="AV626" s="36"/>
      <c r="AW626" s="36"/>
    </row>
    <row r="627" spans="42:49">
      <c r="AP627" s="36"/>
      <c r="AQ627" s="36"/>
      <c r="AR627" s="36"/>
      <c r="AS627" s="36"/>
      <c r="AT627" s="36"/>
      <c r="AU627" s="36"/>
      <c r="AV627" s="36"/>
      <c r="AW627" s="36"/>
    </row>
    <row r="628" spans="42:49">
      <c r="AP628" s="36"/>
      <c r="AQ628" s="36"/>
      <c r="AR628" s="36"/>
      <c r="AS628" s="36"/>
      <c r="AT628" s="36"/>
      <c r="AU628" s="36"/>
      <c r="AV628" s="36"/>
      <c r="AW628" s="36"/>
    </row>
    <row r="629" spans="42:49">
      <c r="AP629" s="36"/>
      <c r="AQ629" s="36"/>
      <c r="AR629" s="36"/>
      <c r="AS629" s="36"/>
      <c r="AT629" s="36"/>
      <c r="AU629" s="36"/>
      <c r="AV629" s="36"/>
      <c r="AW629" s="36"/>
    </row>
    <row r="630" spans="42:49">
      <c r="AP630" s="36"/>
      <c r="AQ630" s="36"/>
      <c r="AR630" s="36"/>
      <c r="AS630" s="36"/>
      <c r="AT630" s="36"/>
      <c r="AU630" s="36"/>
      <c r="AV630" s="36"/>
      <c r="AW630" s="36"/>
    </row>
    <row r="631" spans="42:49">
      <c r="AP631" s="36"/>
      <c r="AQ631" s="36"/>
      <c r="AR631" s="36"/>
      <c r="AS631" s="36"/>
      <c r="AT631" s="36"/>
      <c r="AU631" s="36"/>
      <c r="AV631" s="36"/>
      <c r="AW631" s="36"/>
    </row>
    <row r="632" spans="42:49">
      <c r="AP632" s="36"/>
      <c r="AQ632" s="36"/>
      <c r="AR632" s="36"/>
      <c r="AS632" s="36"/>
      <c r="AT632" s="36"/>
      <c r="AU632" s="36"/>
      <c r="AV632" s="36"/>
      <c r="AW632" s="36"/>
    </row>
    <row r="633" spans="42:49">
      <c r="AP633" s="36"/>
      <c r="AQ633" s="36"/>
      <c r="AR633" s="36"/>
      <c r="AS633" s="36"/>
      <c r="AT633" s="36"/>
      <c r="AU633" s="36"/>
      <c r="AV633" s="36"/>
      <c r="AW633" s="36"/>
    </row>
    <row r="634" spans="42:49">
      <c r="AP634" s="36"/>
      <c r="AQ634" s="36"/>
      <c r="AR634" s="36"/>
      <c r="AS634" s="36"/>
      <c r="AT634" s="36"/>
      <c r="AU634" s="36"/>
      <c r="AV634" s="36"/>
      <c r="AW634" s="36"/>
    </row>
    <row r="635" spans="42:49">
      <c r="AP635" s="36"/>
      <c r="AQ635" s="36"/>
      <c r="AR635" s="36"/>
      <c r="AS635" s="36"/>
      <c r="AT635" s="36"/>
      <c r="AU635" s="36"/>
      <c r="AV635" s="36"/>
      <c r="AW635" s="36"/>
    </row>
    <row r="636" spans="42:49">
      <c r="AP636" s="36"/>
      <c r="AQ636" s="36"/>
      <c r="AR636" s="36"/>
      <c r="AS636" s="36"/>
      <c r="AT636" s="36"/>
      <c r="AU636" s="36"/>
      <c r="AV636" s="36"/>
      <c r="AW636" s="36"/>
    </row>
    <row r="637" spans="42:49">
      <c r="AP637" s="36"/>
      <c r="AQ637" s="36"/>
      <c r="AR637" s="36"/>
      <c r="AS637" s="36"/>
      <c r="AT637" s="36"/>
      <c r="AU637" s="36"/>
      <c r="AV637" s="36"/>
      <c r="AW637" s="36"/>
    </row>
    <row r="638" spans="42:49">
      <c r="AP638" s="36"/>
      <c r="AQ638" s="36"/>
      <c r="AR638" s="36"/>
      <c r="AS638" s="36"/>
      <c r="AT638" s="36"/>
      <c r="AU638" s="36"/>
      <c r="AV638" s="36"/>
      <c r="AW638" s="36"/>
    </row>
    <row r="639" spans="42:49">
      <c r="AP639" s="36"/>
      <c r="AQ639" s="36"/>
      <c r="AR639" s="36"/>
      <c r="AS639" s="36"/>
      <c r="AT639" s="36"/>
      <c r="AU639" s="36"/>
      <c r="AV639" s="36"/>
      <c r="AW639" s="36"/>
    </row>
    <row r="640" spans="42:49">
      <c r="AP640" s="36"/>
      <c r="AQ640" s="36"/>
      <c r="AR640" s="36"/>
      <c r="AS640" s="36"/>
      <c r="AT640" s="36"/>
      <c r="AU640" s="36"/>
      <c r="AV640" s="36"/>
      <c r="AW640" s="36"/>
    </row>
    <row r="641" spans="42:49">
      <c r="AP641" s="36"/>
      <c r="AQ641" s="36"/>
      <c r="AR641" s="36"/>
      <c r="AS641" s="36"/>
      <c r="AT641" s="36"/>
      <c r="AU641" s="36"/>
      <c r="AV641" s="36"/>
      <c r="AW641" s="36"/>
    </row>
    <row r="642" spans="42:49">
      <c r="AP642" s="36"/>
      <c r="AQ642" s="36"/>
      <c r="AR642" s="36"/>
      <c r="AS642" s="36"/>
      <c r="AT642" s="36"/>
      <c r="AU642" s="36"/>
      <c r="AV642" s="36"/>
      <c r="AW642" s="36"/>
    </row>
    <row r="643" spans="42:49">
      <c r="AP643" s="36"/>
      <c r="AQ643" s="36"/>
      <c r="AR643" s="36"/>
      <c r="AS643" s="36"/>
      <c r="AT643" s="36"/>
      <c r="AU643" s="36"/>
      <c r="AV643" s="36"/>
      <c r="AW643" s="36"/>
    </row>
    <row r="644" spans="42:49">
      <c r="AP644" s="36"/>
      <c r="AQ644" s="36"/>
      <c r="AR644" s="36"/>
      <c r="AS644" s="36"/>
      <c r="AT644" s="36"/>
      <c r="AU644" s="36"/>
      <c r="AV644" s="36"/>
      <c r="AW644" s="36"/>
    </row>
    <row r="645" spans="42:49">
      <c r="AP645" s="36"/>
      <c r="AQ645" s="36"/>
      <c r="AR645" s="36"/>
      <c r="AS645" s="36"/>
      <c r="AT645" s="36"/>
      <c r="AU645" s="36"/>
      <c r="AV645" s="36"/>
      <c r="AW645" s="36"/>
    </row>
    <row r="646" spans="42:49">
      <c r="AP646" s="36"/>
      <c r="AQ646" s="36"/>
      <c r="AR646" s="36"/>
      <c r="AS646" s="36"/>
      <c r="AT646" s="36"/>
      <c r="AU646" s="36"/>
      <c r="AV646" s="36"/>
      <c r="AW646" s="36"/>
    </row>
    <row r="647" spans="42:49">
      <c r="AP647" s="36"/>
      <c r="AQ647" s="36"/>
      <c r="AR647" s="36"/>
      <c r="AS647" s="36"/>
      <c r="AT647" s="36"/>
      <c r="AU647" s="36"/>
      <c r="AV647" s="36"/>
      <c r="AW647" s="36"/>
    </row>
    <row r="648" spans="42:49">
      <c r="AP648" s="36"/>
      <c r="AQ648" s="36"/>
      <c r="AR648" s="36"/>
      <c r="AS648" s="36"/>
      <c r="AT648" s="36"/>
      <c r="AU648" s="36"/>
      <c r="AV648" s="36"/>
      <c r="AW648" s="36"/>
    </row>
    <row r="649" spans="42:49">
      <c r="AP649" s="36"/>
      <c r="AQ649" s="36"/>
      <c r="AR649" s="36"/>
      <c r="AS649" s="36"/>
      <c r="AT649" s="36"/>
      <c r="AU649" s="36"/>
      <c r="AV649" s="36"/>
      <c r="AW649" s="36"/>
    </row>
    <row r="650" spans="42:49">
      <c r="AP650" s="36"/>
      <c r="AQ650" s="36"/>
      <c r="AR650" s="36"/>
      <c r="AS650" s="36"/>
      <c r="AT650" s="36"/>
      <c r="AU650" s="36"/>
      <c r="AV650" s="36"/>
      <c r="AW650" s="36"/>
    </row>
    <row r="651" spans="42:49">
      <c r="AP651" s="36"/>
      <c r="AQ651" s="36"/>
      <c r="AR651" s="36"/>
      <c r="AS651" s="36"/>
      <c r="AT651" s="36"/>
      <c r="AU651" s="36"/>
      <c r="AV651" s="36"/>
      <c r="AW651" s="36"/>
    </row>
    <row r="652" spans="42:49">
      <c r="AP652" s="36"/>
      <c r="AQ652" s="36"/>
      <c r="AR652" s="36"/>
      <c r="AS652" s="36"/>
      <c r="AT652" s="36"/>
      <c r="AU652" s="36"/>
      <c r="AV652" s="36"/>
      <c r="AW652" s="36"/>
    </row>
    <row r="653" spans="42:49">
      <c r="AP653" s="36"/>
      <c r="AQ653" s="36"/>
      <c r="AR653" s="36"/>
      <c r="AS653" s="36"/>
      <c r="AT653" s="36"/>
      <c r="AU653" s="36"/>
      <c r="AV653" s="36"/>
      <c r="AW653" s="36"/>
    </row>
    <row r="654" spans="42:49">
      <c r="AP654" s="36"/>
      <c r="AQ654" s="36"/>
      <c r="AR654" s="36"/>
      <c r="AS654" s="36"/>
      <c r="AT654" s="36"/>
      <c r="AU654" s="36"/>
      <c r="AV654" s="36"/>
      <c r="AW654" s="36"/>
    </row>
    <row r="655" spans="42:49">
      <c r="AP655" s="36"/>
      <c r="AQ655" s="36"/>
      <c r="AR655" s="36"/>
      <c r="AS655" s="36"/>
      <c r="AT655" s="36"/>
      <c r="AU655" s="36"/>
      <c r="AV655" s="36"/>
      <c r="AW655" s="36"/>
    </row>
    <row r="656" spans="42:49">
      <c r="AP656" s="36"/>
      <c r="AQ656" s="36"/>
      <c r="AR656" s="36"/>
      <c r="AS656" s="36"/>
      <c r="AT656" s="36"/>
      <c r="AU656" s="36"/>
      <c r="AV656" s="36"/>
      <c r="AW656" s="36"/>
    </row>
    <row r="657" spans="42:49">
      <c r="AP657" s="36"/>
      <c r="AQ657" s="36"/>
      <c r="AR657" s="36"/>
      <c r="AS657" s="36"/>
      <c r="AT657" s="36"/>
      <c r="AU657" s="36"/>
      <c r="AV657" s="36"/>
      <c r="AW657" s="36"/>
    </row>
    <row r="658" spans="42:49">
      <c r="AP658" s="36"/>
      <c r="AQ658" s="36"/>
      <c r="AR658" s="36"/>
      <c r="AS658" s="36"/>
      <c r="AT658" s="36"/>
      <c r="AU658" s="36"/>
      <c r="AV658" s="36"/>
      <c r="AW658" s="36"/>
    </row>
    <row r="659" spans="42:49">
      <c r="AP659" s="36"/>
      <c r="AQ659" s="36"/>
      <c r="AR659" s="36"/>
      <c r="AS659" s="36"/>
      <c r="AT659" s="36"/>
      <c r="AU659" s="36"/>
      <c r="AV659" s="36"/>
      <c r="AW659" s="36"/>
    </row>
    <row r="660" spans="42:49">
      <c r="AP660" s="36"/>
      <c r="AQ660" s="36"/>
      <c r="AR660" s="36"/>
      <c r="AS660" s="36"/>
      <c r="AT660" s="36"/>
      <c r="AU660" s="36"/>
      <c r="AV660" s="36"/>
      <c r="AW660" s="36"/>
    </row>
    <row r="661" spans="42:49">
      <c r="AP661" s="36"/>
      <c r="AQ661" s="36"/>
      <c r="AR661" s="36"/>
      <c r="AS661" s="36"/>
      <c r="AT661" s="36"/>
      <c r="AU661" s="36"/>
      <c r="AV661" s="36"/>
      <c r="AW661" s="36"/>
    </row>
    <row r="662" spans="42:49">
      <c r="AP662" s="36"/>
      <c r="AQ662" s="36"/>
      <c r="AR662" s="36"/>
      <c r="AS662" s="36"/>
      <c r="AT662" s="36"/>
      <c r="AU662" s="36"/>
      <c r="AV662" s="36"/>
      <c r="AW662" s="36"/>
    </row>
    <row r="663" spans="42:49">
      <c r="AP663" s="36"/>
      <c r="AQ663" s="36"/>
      <c r="AR663" s="36"/>
      <c r="AS663" s="36"/>
      <c r="AT663" s="36"/>
      <c r="AU663" s="36"/>
      <c r="AV663" s="36"/>
      <c r="AW663" s="36"/>
    </row>
    <row r="664" spans="42:49">
      <c r="AP664" s="36"/>
      <c r="AQ664" s="36"/>
      <c r="AR664" s="36"/>
      <c r="AS664" s="36"/>
      <c r="AT664" s="36"/>
      <c r="AU664" s="36"/>
      <c r="AV664" s="36"/>
      <c r="AW664" s="36"/>
    </row>
    <row r="665" spans="42:49">
      <c r="AP665" s="36"/>
      <c r="AQ665" s="36"/>
      <c r="AR665" s="36"/>
      <c r="AS665" s="36"/>
      <c r="AT665" s="36"/>
      <c r="AU665" s="36"/>
      <c r="AV665" s="36"/>
      <c r="AW665" s="36"/>
    </row>
    <row r="666" spans="42:49">
      <c r="AP666" s="36"/>
      <c r="AQ666" s="36"/>
      <c r="AR666" s="36"/>
      <c r="AS666" s="36"/>
      <c r="AT666" s="36"/>
      <c r="AU666" s="36"/>
      <c r="AV666" s="36"/>
      <c r="AW666" s="36"/>
    </row>
    <row r="667" spans="42:49">
      <c r="AP667" s="36"/>
      <c r="AQ667" s="36"/>
      <c r="AR667" s="36"/>
      <c r="AS667" s="36"/>
      <c r="AT667" s="36"/>
      <c r="AU667" s="36"/>
      <c r="AV667" s="36"/>
      <c r="AW667" s="36"/>
    </row>
    <row r="668" spans="42:49">
      <c r="AP668" s="36"/>
      <c r="AQ668" s="36"/>
      <c r="AR668" s="36"/>
      <c r="AS668" s="36"/>
      <c r="AT668" s="36"/>
      <c r="AU668" s="36"/>
      <c r="AV668" s="36"/>
      <c r="AW668" s="36"/>
    </row>
    <row r="669" spans="42:49">
      <c r="AP669" s="36"/>
      <c r="AQ669" s="36"/>
      <c r="AR669" s="36"/>
      <c r="AS669" s="36"/>
      <c r="AT669" s="36"/>
      <c r="AU669" s="36"/>
      <c r="AV669" s="36"/>
      <c r="AW669" s="36"/>
    </row>
    <row r="670" spans="42:49">
      <c r="AP670" s="36"/>
      <c r="AQ670" s="36"/>
      <c r="AR670" s="36"/>
      <c r="AS670" s="36"/>
      <c r="AT670" s="36"/>
      <c r="AU670" s="36"/>
      <c r="AV670" s="36"/>
      <c r="AW670" s="36"/>
    </row>
    <row r="671" spans="42:49">
      <c r="AP671" s="36"/>
      <c r="AQ671" s="36"/>
      <c r="AR671" s="36"/>
      <c r="AS671" s="36"/>
      <c r="AT671" s="36"/>
      <c r="AU671" s="36"/>
      <c r="AV671" s="36"/>
      <c r="AW671" s="36"/>
    </row>
    <row r="672" spans="42:49">
      <c r="AP672" s="36"/>
      <c r="AQ672" s="36"/>
      <c r="AR672" s="36"/>
      <c r="AS672" s="36"/>
      <c r="AT672" s="36"/>
      <c r="AU672" s="36"/>
      <c r="AV672" s="36"/>
      <c r="AW672" s="36"/>
    </row>
    <row r="673" spans="42:49">
      <c r="AP673" s="36"/>
      <c r="AQ673" s="36"/>
      <c r="AR673" s="36"/>
      <c r="AS673" s="36"/>
      <c r="AT673" s="36"/>
      <c r="AU673" s="36"/>
      <c r="AV673" s="36"/>
      <c r="AW673" s="36"/>
    </row>
    <row r="674" spans="42:49">
      <c r="AP674" s="36"/>
      <c r="AQ674" s="36"/>
      <c r="AR674" s="36"/>
      <c r="AS674" s="36"/>
      <c r="AT674" s="36"/>
      <c r="AU674" s="36"/>
      <c r="AV674" s="36"/>
      <c r="AW674" s="36"/>
    </row>
    <row r="675" spans="42:49">
      <c r="AP675" s="36"/>
      <c r="AQ675" s="36"/>
      <c r="AR675" s="36"/>
      <c r="AS675" s="36"/>
      <c r="AT675" s="36"/>
      <c r="AU675" s="36"/>
      <c r="AV675" s="36"/>
      <c r="AW675" s="36"/>
    </row>
    <row r="676" spans="42:49">
      <c r="AP676" s="36"/>
      <c r="AQ676" s="36"/>
      <c r="AR676" s="36"/>
      <c r="AS676" s="36"/>
      <c r="AT676" s="36"/>
      <c r="AU676" s="36"/>
      <c r="AV676" s="36"/>
      <c r="AW676" s="36"/>
    </row>
    <row r="677" spans="42:49">
      <c r="AP677" s="36"/>
      <c r="AQ677" s="36"/>
      <c r="AR677" s="36"/>
      <c r="AS677" s="36"/>
      <c r="AT677" s="36"/>
      <c r="AU677" s="36"/>
      <c r="AV677" s="36"/>
      <c r="AW677" s="36"/>
    </row>
    <row r="678" spans="42:49">
      <c r="AP678" s="36"/>
      <c r="AQ678" s="36"/>
      <c r="AR678" s="36"/>
      <c r="AS678" s="36"/>
      <c r="AT678" s="36"/>
      <c r="AU678" s="36"/>
      <c r="AV678" s="36"/>
      <c r="AW678" s="36"/>
    </row>
    <row r="679" spans="42:49">
      <c r="AP679" s="36"/>
      <c r="AQ679" s="36"/>
      <c r="AR679" s="36"/>
      <c r="AS679" s="36"/>
      <c r="AT679" s="36"/>
      <c r="AU679" s="36"/>
      <c r="AV679" s="36"/>
      <c r="AW679" s="36"/>
    </row>
    <row r="680" spans="42:49">
      <c r="AP680" s="36"/>
      <c r="AQ680" s="36"/>
      <c r="AR680" s="36"/>
      <c r="AS680" s="36"/>
      <c r="AT680" s="36"/>
      <c r="AU680" s="36"/>
      <c r="AV680" s="36"/>
      <c r="AW680" s="36"/>
    </row>
    <row r="681" spans="42:49">
      <c r="AP681" s="36"/>
      <c r="AQ681" s="36"/>
      <c r="AR681" s="36"/>
      <c r="AS681" s="36"/>
      <c r="AT681" s="36"/>
      <c r="AU681" s="36"/>
      <c r="AV681" s="36"/>
      <c r="AW681" s="36"/>
    </row>
    <row r="682" spans="42:49">
      <c r="AP682" s="36"/>
      <c r="AQ682" s="36"/>
      <c r="AR682" s="36"/>
      <c r="AS682" s="36"/>
      <c r="AT682" s="36"/>
      <c r="AU682" s="36"/>
      <c r="AV682" s="36"/>
      <c r="AW682" s="36"/>
    </row>
    <row r="683" spans="42:49">
      <c r="AP683" s="36"/>
      <c r="AQ683" s="36"/>
      <c r="AR683" s="36"/>
      <c r="AS683" s="36"/>
      <c r="AT683" s="36"/>
      <c r="AU683" s="36"/>
      <c r="AV683" s="36"/>
      <c r="AW683" s="36"/>
    </row>
    <row r="684" spans="42:49">
      <c r="AP684" s="36"/>
      <c r="AQ684" s="36"/>
      <c r="AR684" s="36"/>
      <c r="AS684" s="36"/>
      <c r="AT684" s="36"/>
      <c r="AU684" s="36"/>
      <c r="AV684" s="36"/>
      <c r="AW684" s="36"/>
    </row>
    <row r="685" spans="42:49">
      <c r="AP685" s="36"/>
      <c r="AQ685" s="36"/>
      <c r="AR685" s="36"/>
      <c r="AS685" s="36"/>
      <c r="AT685" s="36"/>
      <c r="AU685" s="36"/>
      <c r="AV685" s="36"/>
      <c r="AW685" s="36"/>
    </row>
    <row r="686" spans="42:49">
      <c r="AP686" s="36"/>
      <c r="AQ686" s="36"/>
      <c r="AR686" s="36"/>
      <c r="AS686" s="36"/>
      <c r="AT686" s="36"/>
      <c r="AU686" s="36"/>
      <c r="AV686" s="36"/>
      <c r="AW686" s="36"/>
    </row>
    <row r="687" spans="42:49">
      <c r="AP687" s="36"/>
      <c r="AQ687" s="36"/>
      <c r="AR687" s="36"/>
      <c r="AS687" s="36"/>
      <c r="AT687" s="36"/>
      <c r="AU687" s="36"/>
      <c r="AV687" s="36"/>
      <c r="AW687" s="36"/>
    </row>
    <row r="688" spans="42:49">
      <c r="AP688" s="36"/>
      <c r="AQ688" s="36"/>
      <c r="AR688" s="36"/>
      <c r="AS688" s="36"/>
      <c r="AT688" s="36"/>
      <c r="AU688" s="36"/>
      <c r="AV688" s="36"/>
      <c r="AW688" s="36"/>
    </row>
    <row r="689" spans="42:49">
      <c r="AP689" s="36"/>
      <c r="AQ689" s="36"/>
      <c r="AR689" s="36"/>
      <c r="AS689" s="36"/>
      <c r="AT689" s="36"/>
      <c r="AU689" s="36"/>
      <c r="AV689" s="36"/>
      <c r="AW689" s="36"/>
    </row>
    <row r="690" spans="42:49">
      <c r="AP690" s="36"/>
      <c r="AQ690" s="36"/>
      <c r="AR690" s="36"/>
      <c r="AS690" s="36"/>
      <c r="AT690" s="36"/>
      <c r="AU690" s="36"/>
      <c r="AV690" s="36"/>
      <c r="AW690" s="36"/>
    </row>
    <row r="691" spans="42:49">
      <c r="AP691" s="36"/>
      <c r="AQ691" s="36"/>
      <c r="AR691" s="36"/>
      <c r="AS691" s="36"/>
      <c r="AT691" s="36"/>
      <c r="AU691" s="36"/>
      <c r="AV691" s="36"/>
      <c r="AW691" s="36"/>
    </row>
    <row r="692" spans="42:49">
      <c r="AP692" s="36"/>
      <c r="AQ692" s="36"/>
      <c r="AR692" s="36"/>
      <c r="AS692" s="36"/>
      <c r="AT692" s="36"/>
      <c r="AU692" s="36"/>
      <c r="AV692" s="36"/>
      <c r="AW692" s="36"/>
    </row>
    <row r="693" spans="42:49">
      <c r="AP693" s="36"/>
      <c r="AQ693" s="36"/>
      <c r="AR693" s="36"/>
      <c r="AS693" s="36"/>
      <c r="AT693" s="36"/>
      <c r="AU693" s="36"/>
      <c r="AV693" s="36"/>
      <c r="AW693" s="36"/>
    </row>
    <row r="694" spans="42:49">
      <c r="AP694" s="36"/>
      <c r="AQ694" s="36"/>
      <c r="AR694" s="36"/>
      <c r="AS694" s="36"/>
      <c r="AT694" s="36"/>
      <c r="AU694" s="36"/>
      <c r="AV694" s="36"/>
      <c r="AW694" s="36"/>
    </row>
    <row r="695" spans="42:49">
      <c r="AP695" s="36"/>
      <c r="AQ695" s="36"/>
      <c r="AR695" s="36"/>
      <c r="AS695" s="36"/>
      <c r="AT695" s="36"/>
      <c r="AU695" s="36"/>
      <c r="AV695" s="36"/>
      <c r="AW695" s="36"/>
    </row>
    <row r="696" spans="42:49">
      <c r="AP696" s="36"/>
      <c r="AQ696" s="36"/>
      <c r="AR696" s="36"/>
      <c r="AS696" s="36"/>
      <c r="AT696" s="36"/>
      <c r="AU696" s="36"/>
      <c r="AV696" s="36"/>
      <c r="AW696" s="36"/>
    </row>
    <row r="697" spans="42:49">
      <c r="AP697" s="36"/>
      <c r="AQ697" s="36"/>
      <c r="AR697" s="36"/>
      <c r="AS697" s="36"/>
      <c r="AT697" s="36"/>
      <c r="AU697" s="36"/>
      <c r="AV697" s="36"/>
      <c r="AW697" s="36"/>
    </row>
    <row r="698" spans="42:49">
      <c r="AP698" s="36"/>
      <c r="AQ698" s="36"/>
      <c r="AR698" s="36"/>
      <c r="AS698" s="36"/>
      <c r="AT698" s="36"/>
      <c r="AU698" s="36"/>
      <c r="AV698" s="36"/>
      <c r="AW698" s="36"/>
    </row>
    <row r="699" spans="42:49">
      <c r="AP699" s="36"/>
      <c r="AQ699" s="36"/>
      <c r="AR699" s="36"/>
      <c r="AS699" s="36"/>
      <c r="AT699" s="36"/>
      <c r="AU699" s="36"/>
      <c r="AV699" s="36"/>
      <c r="AW699" s="36"/>
    </row>
    <row r="700" spans="42:49">
      <c r="AP700" s="36"/>
      <c r="AQ700" s="36"/>
      <c r="AR700" s="36"/>
      <c r="AS700" s="36"/>
      <c r="AT700" s="36"/>
      <c r="AU700" s="36"/>
      <c r="AV700" s="36"/>
      <c r="AW700" s="36"/>
    </row>
    <row r="701" spans="42:49">
      <c r="AP701" s="36"/>
      <c r="AQ701" s="36"/>
      <c r="AR701" s="36"/>
      <c r="AS701" s="36"/>
      <c r="AT701" s="36"/>
      <c r="AU701" s="36"/>
      <c r="AV701" s="36"/>
      <c r="AW701" s="36"/>
    </row>
    <row r="702" spans="42:49">
      <c r="AP702" s="36"/>
      <c r="AQ702" s="36"/>
      <c r="AR702" s="36"/>
      <c r="AS702" s="36"/>
      <c r="AT702" s="36"/>
      <c r="AU702" s="36"/>
      <c r="AV702" s="36"/>
      <c r="AW702" s="36"/>
    </row>
    <row r="703" spans="42:49">
      <c r="AP703" s="36"/>
      <c r="AQ703" s="36"/>
      <c r="AR703" s="36"/>
      <c r="AS703" s="36"/>
      <c r="AT703" s="36"/>
      <c r="AU703" s="36"/>
      <c r="AV703" s="36"/>
      <c r="AW703" s="36"/>
    </row>
    <row r="704" spans="42:49">
      <c r="AP704" s="36"/>
      <c r="AQ704" s="36"/>
      <c r="AR704" s="36"/>
      <c r="AS704" s="36"/>
      <c r="AT704" s="36"/>
      <c r="AU704" s="36"/>
      <c r="AV704" s="36"/>
      <c r="AW704" s="36"/>
    </row>
    <row r="705" spans="42:49">
      <c r="AP705" s="36"/>
      <c r="AQ705" s="36"/>
      <c r="AR705" s="36"/>
      <c r="AS705" s="36"/>
      <c r="AT705" s="36"/>
      <c r="AU705" s="36"/>
      <c r="AV705" s="36"/>
      <c r="AW705" s="36"/>
    </row>
    <row r="706" spans="42:49">
      <c r="AP706" s="36"/>
      <c r="AQ706" s="36"/>
      <c r="AR706" s="36"/>
      <c r="AS706" s="36"/>
      <c r="AT706" s="36"/>
      <c r="AU706" s="36"/>
      <c r="AV706" s="36"/>
      <c r="AW706" s="36"/>
    </row>
    <row r="707" spans="42:49">
      <c r="AP707" s="36"/>
      <c r="AQ707" s="36"/>
      <c r="AR707" s="36"/>
      <c r="AS707" s="36"/>
      <c r="AT707" s="36"/>
      <c r="AU707" s="36"/>
      <c r="AV707" s="36"/>
      <c r="AW707" s="36"/>
    </row>
    <row r="708" spans="42:49">
      <c r="AP708" s="36"/>
      <c r="AQ708" s="36"/>
      <c r="AR708" s="36"/>
      <c r="AS708" s="36"/>
      <c r="AT708" s="36"/>
      <c r="AU708" s="36"/>
      <c r="AV708" s="36"/>
      <c r="AW708" s="36"/>
    </row>
    <row r="709" spans="42:49">
      <c r="AP709" s="36"/>
      <c r="AQ709" s="36"/>
      <c r="AR709" s="36"/>
      <c r="AS709" s="36"/>
      <c r="AT709" s="36"/>
      <c r="AU709" s="36"/>
      <c r="AV709" s="36"/>
      <c r="AW709" s="36"/>
    </row>
    <row r="710" spans="42:49">
      <c r="AP710" s="36"/>
      <c r="AQ710" s="36"/>
      <c r="AR710" s="36"/>
      <c r="AS710" s="36"/>
      <c r="AT710" s="36"/>
      <c r="AU710" s="36"/>
      <c r="AV710" s="36"/>
      <c r="AW710" s="36"/>
    </row>
    <row r="711" spans="42:49">
      <c r="AP711" s="36"/>
      <c r="AQ711" s="36"/>
      <c r="AR711" s="36"/>
      <c r="AS711" s="36"/>
      <c r="AT711" s="36"/>
      <c r="AU711" s="36"/>
      <c r="AV711" s="36"/>
      <c r="AW711" s="36"/>
    </row>
    <row r="712" spans="42:49">
      <c r="AP712" s="36"/>
      <c r="AQ712" s="36"/>
      <c r="AR712" s="36"/>
      <c r="AS712" s="36"/>
      <c r="AT712" s="36"/>
      <c r="AU712" s="36"/>
      <c r="AV712" s="36"/>
      <c r="AW712" s="36"/>
    </row>
    <row r="713" spans="42:49">
      <c r="AP713" s="36"/>
      <c r="AQ713" s="36"/>
      <c r="AR713" s="36"/>
      <c r="AS713" s="36"/>
      <c r="AT713" s="36"/>
      <c r="AU713" s="36"/>
      <c r="AV713" s="36"/>
      <c r="AW713" s="36"/>
    </row>
    <row r="714" spans="42:49">
      <c r="AP714" s="36"/>
      <c r="AQ714" s="36"/>
      <c r="AR714" s="36"/>
      <c r="AS714" s="36"/>
      <c r="AT714" s="36"/>
      <c r="AU714" s="36"/>
      <c r="AV714" s="36"/>
      <c r="AW714" s="36"/>
    </row>
    <row r="715" spans="42:49">
      <c r="AP715" s="36"/>
      <c r="AQ715" s="36"/>
      <c r="AR715" s="36"/>
      <c r="AS715" s="36"/>
      <c r="AT715" s="36"/>
      <c r="AU715" s="36"/>
      <c r="AV715" s="36"/>
      <c r="AW715" s="36"/>
    </row>
    <row r="716" spans="42:49">
      <c r="AP716" s="36"/>
      <c r="AQ716" s="36"/>
      <c r="AR716" s="36"/>
      <c r="AS716" s="36"/>
      <c r="AT716" s="36"/>
      <c r="AU716" s="36"/>
      <c r="AV716" s="36"/>
      <c r="AW716" s="36"/>
    </row>
    <row r="717" spans="42:49">
      <c r="AP717" s="36"/>
      <c r="AQ717" s="36"/>
      <c r="AR717" s="36"/>
      <c r="AS717" s="36"/>
      <c r="AT717" s="36"/>
      <c r="AU717" s="36"/>
      <c r="AV717" s="36"/>
      <c r="AW717" s="36"/>
    </row>
    <row r="718" spans="42:49">
      <c r="AP718" s="36"/>
      <c r="AQ718" s="36"/>
      <c r="AR718" s="36"/>
      <c r="AS718" s="36"/>
      <c r="AT718" s="36"/>
      <c r="AU718" s="36"/>
      <c r="AV718" s="36"/>
      <c r="AW718" s="36"/>
    </row>
    <row r="719" spans="42:49">
      <c r="AP719" s="36"/>
      <c r="AQ719" s="36"/>
      <c r="AR719" s="36"/>
      <c r="AS719" s="36"/>
      <c r="AT719" s="36"/>
      <c r="AU719" s="36"/>
      <c r="AV719" s="36"/>
      <c r="AW719" s="36"/>
    </row>
    <row r="720" spans="42:49">
      <c r="AP720" s="36"/>
      <c r="AQ720" s="36"/>
      <c r="AR720" s="36"/>
      <c r="AS720" s="36"/>
      <c r="AT720" s="36"/>
      <c r="AU720" s="36"/>
      <c r="AV720" s="36"/>
      <c r="AW720" s="36"/>
    </row>
    <row r="721" spans="42:49">
      <c r="AP721" s="36"/>
      <c r="AQ721" s="36"/>
      <c r="AR721" s="36"/>
      <c r="AS721" s="36"/>
      <c r="AT721" s="36"/>
      <c r="AU721" s="36"/>
      <c r="AV721" s="36"/>
      <c r="AW721" s="36"/>
    </row>
    <row r="722" spans="42:49">
      <c r="AP722" s="36"/>
      <c r="AQ722" s="36"/>
      <c r="AR722" s="36"/>
      <c r="AS722" s="36"/>
      <c r="AT722" s="36"/>
      <c r="AU722" s="36"/>
      <c r="AV722" s="36"/>
      <c r="AW722" s="36"/>
    </row>
    <row r="723" spans="42:49">
      <c r="AP723" s="36"/>
      <c r="AQ723" s="36"/>
      <c r="AR723" s="36"/>
      <c r="AS723" s="36"/>
      <c r="AT723" s="36"/>
      <c r="AU723" s="36"/>
      <c r="AV723" s="36"/>
      <c r="AW723" s="36"/>
    </row>
    <row r="724" spans="42:49">
      <c r="AP724" s="36"/>
      <c r="AQ724" s="36"/>
      <c r="AR724" s="36"/>
      <c r="AS724" s="36"/>
      <c r="AT724" s="36"/>
      <c r="AU724" s="36"/>
      <c r="AV724" s="36"/>
      <c r="AW724" s="36"/>
    </row>
    <row r="725" spans="42:49">
      <c r="AP725" s="36"/>
      <c r="AQ725" s="36"/>
      <c r="AR725" s="36"/>
      <c r="AS725" s="36"/>
      <c r="AT725" s="36"/>
      <c r="AU725" s="36"/>
      <c r="AV725" s="36"/>
      <c r="AW725" s="36"/>
    </row>
    <row r="726" spans="42:49">
      <c r="AP726" s="36"/>
      <c r="AQ726" s="36"/>
      <c r="AR726" s="36"/>
      <c r="AS726" s="36"/>
      <c r="AT726" s="36"/>
      <c r="AU726" s="36"/>
      <c r="AV726" s="36"/>
      <c r="AW726" s="36"/>
    </row>
    <row r="727" spans="42:49">
      <c r="AP727" s="36"/>
      <c r="AQ727" s="36"/>
      <c r="AR727" s="36"/>
      <c r="AS727" s="36"/>
      <c r="AT727" s="36"/>
      <c r="AU727" s="36"/>
      <c r="AV727" s="36"/>
      <c r="AW727" s="36"/>
    </row>
    <row r="728" spans="42:49">
      <c r="AP728" s="36"/>
      <c r="AQ728" s="36"/>
      <c r="AR728" s="36"/>
      <c r="AS728" s="36"/>
      <c r="AT728" s="36"/>
      <c r="AU728" s="36"/>
      <c r="AV728" s="36"/>
      <c r="AW728" s="36"/>
    </row>
    <row r="729" spans="42:49">
      <c r="AP729" s="36"/>
      <c r="AQ729" s="36"/>
      <c r="AR729" s="36"/>
      <c r="AS729" s="36"/>
      <c r="AT729" s="36"/>
      <c r="AU729" s="36"/>
      <c r="AV729" s="36"/>
      <c r="AW729" s="36"/>
    </row>
    <row r="730" spans="42:49">
      <c r="AP730" s="36"/>
      <c r="AQ730" s="36"/>
      <c r="AR730" s="36"/>
      <c r="AS730" s="36"/>
      <c r="AT730" s="36"/>
      <c r="AU730" s="36"/>
      <c r="AV730" s="36"/>
      <c r="AW730" s="36"/>
    </row>
    <row r="731" spans="42:49">
      <c r="AP731" s="36"/>
      <c r="AQ731" s="36"/>
      <c r="AR731" s="36"/>
      <c r="AS731" s="36"/>
      <c r="AT731" s="36"/>
      <c r="AU731" s="36"/>
      <c r="AV731" s="36"/>
      <c r="AW731" s="36"/>
    </row>
    <row r="732" spans="42:49">
      <c r="AP732" s="36"/>
      <c r="AQ732" s="36"/>
      <c r="AR732" s="36"/>
      <c r="AS732" s="36"/>
      <c r="AT732" s="36"/>
      <c r="AU732" s="36"/>
      <c r="AV732" s="36"/>
      <c r="AW732" s="36"/>
    </row>
    <row r="733" spans="42:49">
      <c r="AP733" s="36"/>
      <c r="AQ733" s="36"/>
      <c r="AR733" s="36"/>
      <c r="AS733" s="36"/>
      <c r="AT733" s="36"/>
      <c r="AU733" s="36"/>
      <c r="AV733" s="36"/>
      <c r="AW733" s="36"/>
    </row>
    <row r="734" spans="42:49">
      <c r="AP734" s="36"/>
      <c r="AQ734" s="36"/>
      <c r="AR734" s="36"/>
      <c r="AS734" s="36"/>
      <c r="AT734" s="36"/>
      <c r="AU734" s="36"/>
      <c r="AV734" s="36"/>
      <c r="AW734" s="36"/>
    </row>
    <row r="735" spans="42:49">
      <c r="AP735" s="36"/>
      <c r="AQ735" s="36"/>
      <c r="AR735" s="36"/>
      <c r="AS735" s="36"/>
      <c r="AT735" s="36"/>
      <c r="AU735" s="36"/>
      <c r="AV735" s="36"/>
      <c r="AW735" s="36"/>
    </row>
    <row r="736" spans="42:49">
      <c r="AP736" s="36"/>
      <c r="AQ736" s="36"/>
      <c r="AR736" s="36"/>
      <c r="AS736" s="36"/>
      <c r="AT736" s="36"/>
      <c r="AU736" s="36"/>
      <c r="AV736" s="36"/>
      <c r="AW736" s="36"/>
    </row>
    <row r="737" spans="42:49">
      <c r="AP737" s="36"/>
      <c r="AQ737" s="36"/>
      <c r="AR737" s="36"/>
      <c r="AS737" s="36"/>
      <c r="AT737" s="36"/>
      <c r="AU737" s="36"/>
      <c r="AV737" s="36"/>
      <c r="AW737" s="36"/>
    </row>
    <row r="738" spans="42:49">
      <c r="AP738" s="36"/>
      <c r="AQ738" s="36"/>
      <c r="AR738" s="36"/>
      <c r="AS738" s="36"/>
      <c r="AT738" s="36"/>
      <c r="AU738" s="36"/>
      <c r="AV738" s="36"/>
      <c r="AW738" s="36"/>
    </row>
    <row r="739" spans="42:49">
      <c r="AP739" s="36"/>
      <c r="AQ739" s="36"/>
      <c r="AR739" s="36"/>
      <c r="AS739" s="36"/>
      <c r="AT739" s="36"/>
      <c r="AU739" s="36"/>
      <c r="AV739" s="36"/>
      <c r="AW739" s="36"/>
    </row>
    <row r="740" spans="42:49">
      <c r="AP740" s="36"/>
      <c r="AQ740" s="36"/>
      <c r="AR740" s="36"/>
      <c r="AS740" s="36"/>
      <c r="AT740" s="36"/>
      <c r="AU740" s="36"/>
      <c r="AV740" s="36"/>
      <c r="AW740" s="36"/>
    </row>
    <row r="741" spans="42:49">
      <c r="AP741" s="36"/>
      <c r="AQ741" s="36"/>
      <c r="AR741" s="36"/>
      <c r="AS741" s="36"/>
      <c r="AT741" s="36"/>
      <c r="AU741" s="36"/>
      <c r="AV741" s="36"/>
      <c r="AW741" s="36"/>
    </row>
    <row r="742" spans="42:49">
      <c r="AP742" s="36"/>
      <c r="AQ742" s="36"/>
      <c r="AR742" s="36"/>
      <c r="AS742" s="36"/>
      <c r="AT742" s="36"/>
      <c r="AU742" s="36"/>
      <c r="AV742" s="36"/>
      <c r="AW742" s="36"/>
    </row>
    <row r="743" spans="42:49">
      <c r="AP743" s="36"/>
      <c r="AQ743" s="36"/>
      <c r="AR743" s="36"/>
      <c r="AS743" s="36"/>
      <c r="AT743" s="36"/>
      <c r="AU743" s="36"/>
      <c r="AV743" s="36"/>
      <c r="AW743" s="36"/>
    </row>
    <row r="744" spans="42:49">
      <c r="AP744" s="36"/>
      <c r="AQ744" s="36"/>
      <c r="AR744" s="36"/>
      <c r="AS744" s="36"/>
      <c r="AT744" s="36"/>
      <c r="AU744" s="36"/>
      <c r="AV744" s="36"/>
      <c r="AW744" s="36"/>
    </row>
    <row r="745" spans="42:49">
      <c r="AP745" s="36"/>
      <c r="AQ745" s="36"/>
      <c r="AR745" s="36"/>
      <c r="AS745" s="36"/>
      <c r="AT745" s="36"/>
      <c r="AU745" s="36"/>
      <c r="AV745" s="36"/>
      <c r="AW745" s="36"/>
    </row>
    <row r="746" spans="42:49">
      <c r="AP746" s="36"/>
      <c r="AQ746" s="36"/>
      <c r="AR746" s="36"/>
      <c r="AS746" s="36"/>
      <c r="AT746" s="36"/>
      <c r="AU746" s="36"/>
      <c r="AV746" s="36"/>
      <c r="AW746" s="36"/>
    </row>
    <row r="747" spans="42:49">
      <c r="AP747" s="36"/>
      <c r="AQ747" s="36"/>
      <c r="AR747" s="36"/>
      <c r="AS747" s="36"/>
      <c r="AT747" s="36"/>
      <c r="AU747" s="36"/>
      <c r="AV747" s="36"/>
      <c r="AW747" s="36"/>
    </row>
    <row r="748" spans="42:49">
      <c r="AP748" s="36"/>
      <c r="AQ748" s="36"/>
      <c r="AR748" s="36"/>
      <c r="AS748" s="36"/>
      <c r="AT748" s="36"/>
      <c r="AU748" s="36"/>
      <c r="AV748" s="36"/>
      <c r="AW748" s="36"/>
    </row>
    <row r="749" spans="42:49">
      <c r="AP749" s="36"/>
      <c r="AQ749" s="36"/>
      <c r="AR749" s="36"/>
      <c r="AS749" s="36"/>
      <c r="AT749" s="36"/>
      <c r="AU749" s="36"/>
      <c r="AV749" s="36"/>
      <c r="AW749" s="36"/>
    </row>
    <row r="750" spans="42:49">
      <c r="AP750" s="36"/>
      <c r="AQ750" s="36"/>
      <c r="AR750" s="36"/>
      <c r="AS750" s="36"/>
      <c r="AT750" s="36"/>
      <c r="AU750" s="36"/>
      <c r="AV750" s="36"/>
      <c r="AW750" s="36"/>
    </row>
    <row r="751" spans="42:49">
      <c r="AP751" s="36"/>
      <c r="AQ751" s="36"/>
      <c r="AR751" s="36"/>
      <c r="AS751" s="36"/>
      <c r="AT751" s="36"/>
      <c r="AU751" s="36"/>
      <c r="AV751" s="36"/>
      <c r="AW751" s="36"/>
    </row>
    <row r="752" spans="42:49">
      <c r="AP752" s="36"/>
      <c r="AQ752" s="36"/>
      <c r="AR752" s="36"/>
      <c r="AS752" s="36"/>
      <c r="AT752" s="36"/>
      <c r="AU752" s="36"/>
      <c r="AV752" s="36"/>
      <c r="AW752" s="36"/>
    </row>
    <row r="753" spans="42:49">
      <c r="AP753" s="36"/>
      <c r="AQ753" s="36"/>
      <c r="AR753" s="36"/>
      <c r="AS753" s="36"/>
      <c r="AT753" s="36"/>
      <c r="AU753" s="36"/>
      <c r="AV753" s="36"/>
      <c r="AW753" s="36"/>
    </row>
    <row r="754" spans="42:49">
      <c r="AP754" s="36"/>
      <c r="AQ754" s="36"/>
      <c r="AR754" s="36"/>
      <c r="AS754" s="36"/>
      <c r="AT754" s="36"/>
      <c r="AU754" s="36"/>
      <c r="AV754" s="36"/>
      <c r="AW754" s="36"/>
    </row>
    <row r="755" spans="42:49">
      <c r="AP755" s="36"/>
      <c r="AQ755" s="36"/>
      <c r="AR755" s="36"/>
      <c r="AS755" s="36"/>
      <c r="AT755" s="36"/>
      <c r="AU755" s="36"/>
      <c r="AV755" s="36"/>
      <c r="AW755" s="36"/>
    </row>
    <row r="756" spans="42:49">
      <c r="AP756" s="36"/>
      <c r="AQ756" s="36"/>
      <c r="AR756" s="36"/>
      <c r="AS756" s="36"/>
      <c r="AT756" s="36"/>
      <c r="AU756" s="36"/>
      <c r="AV756" s="36"/>
      <c r="AW756" s="36"/>
    </row>
    <row r="757" spans="42:49">
      <c r="AP757" s="36"/>
      <c r="AQ757" s="36"/>
      <c r="AR757" s="36"/>
      <c r="AS757" s="36"/>
      <c r="AT757" s="36"/>
      <c r="AU757" s="36"/>
      <c r="AV757" s="36"/>
      <c r="AW757" s="36"/>
    </row>
    <row r="758" spans="42:49">
      <c r="AP758" s="36"/>
      <c r="AQ758" s="36"/>
      <c r="AR758" s="36"/>
      <c r="AS758" s="36"/>
      <c r="AT758" s="36"/>
      <c r="AU758" s="36"/>
      <c r="AV758" s="36"/>
      <c r="AW758" s="36"/>
    </row>
    <row r="759" spans="42:49">
      <c r="AP759" s="36"/>
      <c r="AQ759" s="36"/>
      <c r="AR759" s="36"/>
      <c r="AS759" s="36"/>
      <c r="AT759" s="36"/>
      <c r="AU759" s="36"/>
      <c r="AV759" s="36"/>
      <c r="AW759" s="36"/>
    </row>
    <row r="760" spans="42:49">
      <c r="AP760" s="36"/>
      <c r="AQ760" s="36"/>
      <c r="AR760" s="36"/>
      <c r="AS760" s="36"/>
      <c r="AT760" s="36"/>
      <c r="AU760" s="36"/>
      <c r="AV760" s="36"/>
      <c r="AW760" s="36"/>
    </row>
    <row r="761" spans="42:49">
      <c r="AP761" s="36"/>
      <c r="AQ761" s="36"/>
      <c r="AR761" s="36"/>
      <c r="AS761" s="36"/>
      <c r="AT761" s="36"/>
      <c r="AU761" s="36"/>
      <c r="AV761" s="36"/>
      <c r="AW761" s="36"/>
    </row>
    <row r="762" spans="42:49">
      <c r="AP762" s="36"/>
      <c r="AQ762" s="36"/>
      <c r="AR762" s="36"/>
      <c r="AS762" s="36"/>
      <c r="AT762" s="36"/>
      <c r="AU762" s="36"/>
      <c r="AV762" s="36"/>
      <c r="AW762" s="36"/>
    </row>
    <row r="763" spans="42:49">
      <c r="AP763" s="36"/>
      <c r="AQ763" s="36"/>
      <c r="AR763" s="36"/>
      <c r="AS763" s="36"/>
      <c r="AT763" s="36"/>
      <c r="AU763" s="36"/>
      <c r="AV763" s="36"/>
      <c r="AW763" s="36"/>
    </row>
    <row r="764" spans="42:49">
      <c r="AP764" s="36"/>
      <c r="AQ764" s="36"/>
      <c r="AR764" s="36"/>
      <c r="AS764" s="36"/>
      <c r="AT764" s="36"/>
      <c r="AU764" s="36"/>
      <c r="AV764" s="36"/>
      <c r="AW764" s="36"/>
    </row>
    <row r="765" spans="42:49">
      <c r="AP765" s="36"/>
      <c r="AQ765" s="36"/>
      <c r="AR765" s="36"/>
      <c r="AS765" s="36"/>
      <c r="AT765" s="36"/>
      <c r="AU765" s="36"/>
      <c r="AV765" s="36"/>
      <c r="AW765" s="36"/>
    </row>
    <row r="766" spans="42:49">
      <c r="AP766" s="36"/>
      <c r="AQ766" s="36"/>
      <c r="AR766" s="36"/>
      <c r="AS766" s="36"/>
      <c r="AT766" s="36"/>
      <c r="AU766" s="36"/>
      <c r="AV766" s="36"/>
      <c r="AW766" s="36"/>
    </row>
    <row r="767" spans="42:49">
      <c r="AP767" s="36"/>
      <c r="AQ767" s="36"/>
      <c r="AR767" s="36"/>
      <c r="AS767" s="36"/>
      <c r="AT767" s="36"/>
      <c r="AU767" s="36"/>
      <c r="AV767" s="36"/>
      <c r="AW767" s="36"/>
    </row>
    <row r="768" spans="42:49">
      <c r="AP768" s="36"/>
      <c r="AQ768" s="36"/>
      <c r="AR768" s="36"/>
      <c r="AS768" s="36"/>
      <c r="AT768" s="36"/>
      <c r="AU768" s="36"/>
      <c r="AV768" s="36"/>
      <c r="AW768" s="36"/>
    </row>
    <row r="769" spans="42:49">
      <c r="AP769" s="36"/>
      <c r="AQ769" s="36"/>
      <c r="AR769" s="36"/>
      <c r="AS769" s="36"/>
      <c r="AT769" s="36"/>
      <c r="AU769" s="36"/>
      <c r="AV769" s="36"/>
      <c r="AW769" s="36"/>
    </row>
    <row r="770" spans="42:49">
      <c r="AP770" s="36"/>
      <c r="AQ770" s="36"/>
      <c r="AR770" s="36"/>
      <c r="AS770" s="36"/>
      <c r="AT770" s="36"/>
      <c r="AU770" s="36"/>
      <c r="AV770" s="36"/>
      <c r="AW770" s="36"/>
    </row>
    <row r="771" spans="42:49">
      <c r="AP771" s="36"/>
      <c r="AQ771" s="36"/>
      <c r="AR771" s="36"/>
      <c r="AS771" s="36"/>
      <c r="AT771" s="36"/>
      <c r="AU771" s="36"/>
      <c r="AV771" s="36"/>
      <c r="AW771" s="36"/>
    </row>
    <row r="772" spans="42:49">
      <c r="AP772" s="36"/>
      <c r="AQ772" s="36"/>
      <c r="AR772" s="36"/>
      <c r="AS772" s="36"/>
      <c r="AT772" s="36"/>
      <c r="AU772" s="36"/>
      <c r="AV772" s="36"/>
      <c r="AW772" s="36"/>
    </row>
    <row r="773" spans="42:49">
      <c r="AP773" s="36"/>
      <c r="AQ773" s="36"/>
      <c r="AR773" s="36"/>
      <c r="AS773" s="36"/>
      <c r="AT773" s="36"/>
      <c r="AU773" s="36"/>
      <c r="AV773" s="36"/>
      <c r="AW773" s="36"/>
    </row>
    <row r="774" spans="42:49">
      <c r="AP774" s="36"/>
      <c r="AQ774" s="36"/>
      <c r="AR774" s="36"/>
      <c r="AS774" s="36"/>
      <c r="AT774" s="36"/>
      <c r="AU774" s="36"/>
      <c r="AV774" s="36"/>
      <c r="AW774" s="36"/>
    </row>
    <row r="775" spans="42:49">
      <c r="AP775" s="36"/>
      <c r="AQ775" s="36"/>
      <c r="AR775" s="36"/>
      <c r="AS775" s="36"/>
      <c r="AT775" s="36"/>
      <c r="AU775" s="36"/>
      <c r="AV775" s="36"/>
      <c r="AW775" s="36"/>
    </row>
    <row r="776" spans="42:49">
      <c r="AP776" s="36"/>
      <c r="AQ776" s="36"/>
      <c r="AR776" s="36"/>
      <c r="AS776" s="36"/>
      <c r="AT776" s="36"/>
      <c r="AU776" s="36"/>
      <c r="AV776" s="36"/>
      <c r="AW776" s="36"/>
    </row>
    <row r="777" spans="42:49">
      <c r="AP777" s="36"/>
      <c r="AQ777" s="36"/>
      <c r="AR777" s="36"/>
      <c r="AS777" s="36"/>
      <c r="AT777" s="36"/>
      <c r="AU777" s="36"/>
      <c r="AV777" s="36"/>
      <c r="AW777" s="36"/>
    </row>
    <row r="778" spans="42:49">
      <c r="AP778" s="36"/>
      <c r="AQ778" s="36"/>
      <c r="AR778" s="36"/>
      <c r="AS778" s="36"/>
      <c r="AT778" s="36"/>
      <c r="AU778" s="36"/>
      <c r="AV778" s="36"/>
      <c r="AW778" s="36"/>
    </row>
    <row r="779" spans="42:49">
      <c r="AP779" s="36"/>
      <c r="AQ779" s="36"/>
      <c r="AR779" s="36"/>
      <c r="AS779" s="36"/>
      <c r="AT779" s="36"/>
      <c r="AU779" s="36"/>
      <c r="AV779" s="36"/>
      <c r="AW779" s="36"/>
    </row>
    <row r="780" spans="42:49">
      <c r="AP780" s="36"/>
      <c r="AQ780" s="36"/>
      <c r="AR780" s="36"/>
      <c r="AS780" s="36"/>
      <c r="AT780" s="36"/>
      <c r="AU780" s="36"/>
      <c r="AV780" s="36"/>
      <c r="AW780" s="36"/>
    </row>
    <row r="781" spans="42:49">
      <c r="AP781" s="36"/>
      <c r="AQ781" s="36"/>
      <c r="AR781" s="36"/>
      <c r="AS781" s="36"/>
      <c r="AT781" s="36"/>
      <c r="AU781" s="36"/>
      <c r="AV781" s="36"/>
      <c r="AW781" s="36"/>
    </row>
    <row r="782" spans="42:49">
      <c r="AP782" s="36"/>
      <c r="AQ782" s="36"/>
      <c r="AR782" s="36"/>
      <c r="AS782" s="36"/>
      <c r="AT782" s="36"/>
      <c r="AU782" s="36"/>
      <c r="AV782" s="36"/>
      <c r="AW782" s="36"/>
    </row>
    <row r="783" spans="42:49">
      <c r="AP783" s="36"/>
      <c r="AQ783" s="36"/>
      <c r="AR783" s="36"/>
      <c r="AS783" s="36"/>
      <c r="AT783" s="36"/>
      <c r="AU783" s="36"/>
      <c r="AV783" s="36"/>
      <c r="AW783" s="36"/>
    </row>
    <row r="784" spans="42:49">
      <c r="AP784" s="36"/>
      <c r="AQ784" s="36"/>
      <c r="AR784" s="36"/>
      <c r="AS784" s="36"/>
      <c r="AT784" s="36"/>
      <c r="AU784" s="36"/>
      <c r="AV784" s="36"/>
      <c r="AW784" s="36"/>
    </row>
    <row r="785" spans="42:49">
      <c r="AP785" s="36"/>
      <c r="AQ785" s="36"/>
      <c r="AR785" s="36"/>
      <c r="AS785" s="36"/>
      <c r="AT785" s="36"/>
      <c r="AU785" s="36"/>
      <c r="AV785" s="36"/>
      <c r="AW785" s="36"/>
    </row>
    <row r="786" spans="42:49">
      <c r="AP786" s="36"/>
      <c r="AQ786" s="36"/>
      <c r="AR786" s="36"/>
      <c r="AS786" s="36"/>
      <c r="AT786" s="36"/>
      <c r="AU786" s="36"/>
      <c r="AV786" s="36"/>
      <c r="AW786" s="36"/>
    </row>
    <row r="787" spans="42:49">
      <c r="AP787" s="36"/>
      <c r="AQ787" s="36"/>
      <c r="AR787" s="36"/>
      <c r="AS787" s="36"/>
      <c r="AT787" s="36"/>
      <c r="AU787" s="36"/>
      <c r="AV787" s="36"/>
      <c r="AW787" s="36"/>
    </row>
    <row r="788" spans="42:49">
      <c r="AP788" s="36"/>
      <c r="AQ788" s="36"/>
      <c r="AR788" s="36"/>
      <c r="AS788" s="36"/>
      <c r="AT788" s="36"/>
      <c r="AU788" s="36"/>
      <c r="AV788" s="36"/>
      <c r="AW788" s="36"/>
    </row>
    <row r="789" spans="42:49">
      <c r="AP789" s="36"/>
      <c r="AQ789" s="36"/>
      <c r="AR789" s="36"/>
      <c r="AS789" s="36"/>
      <c r="AT789" s="36"/>
      <c r="AU789" s="36"/>
      <c r="AV789" s="36"/>
      <c r="AW789" s="36"/>
    </row>
    <row r="790" spans="42:49">
      <c r="AP790" s="36"/>
      <c r="AQ790" s="36"/>
      <c r="AR790" s="36"/>
      <c r="AS790" s="36"/>
      <c r="AT790" s="36"/>
      <c r="AU790" s="36"/>
      <c r="AV790" s="36"/>
      <c r="AW790" s="36"/>
    </row>
    <row r="791" spans="42:49">
      <c r="AP791" s="36"/>
      <c r="AQ791" s="36"/>
      <c r="AR791" s="36"/>
      <c r="AS791" s="36"/>
      <c r="AT791" s="36"/>
      <c r="AU791" s="36"/>
      <c r="AV791" s="36"/>
      <c r="AW791" s="36"/>
    </row>
    <row r="792" spans="42:49">
      <c r="AP792" s="36"/>
      <c r="AQ792" s="36"/>
      <c r="AR792" s="36"/>
      <c r="AS792" s="36"/>
      <c r="AT792" s="36"/>
      <c r="AU792" s="36"/>
      <c r="AV792" s="36"/>
      <c r="AW792" s="36"/>
    </row>
    <row r="793" spans="42:49">
      <c r="AP793" s="36"/>
      <c r="AQ793" s="36"/>
      <c r="AR793" s="36"/>
      <c r="AS793" s="36"/>
      <c r="AT793" s="36"/>
      <c r="AU793" s="36"/>
      <c r="AV793" s="36"/>
      <c r="AW793" s="36"/>
    </row>
    <row r="794" spans="42:49">
      <c r="AP794" s="36"/>
      <c r="AQ794" s="36"/>
      <c r="AR794" s="36"/>
      <c r="AS794" s="36"/>
      <c r="AT794" s="36"/>
      <c r="AU794" s="36"/>
      <c r="AV794" s="36"/>
      <c r="AW794" s="36"/>
    </row>
    <row r="795" spans="42:49">
      <c r="AP795" s="36"/>
      <c r="AQ795" s="36"/>
      <c r="AR795" s="36"/>
      <c r="AS795" s="36"/>
      <c r="AT795" s="36"/>
      <c r="AU795" s="36"/>
      <c r="AV795" s="36"/>
      <c r="AW795" s="36"/>
    </row>
    <row r="796" spans="42:49">
      <c r="AP796" s="36"/>
      <c r="AQ796" s="36"/>
      <c r="AR796" s="36"/>
      <c r="AS796" s="36"/>
      <c r="AT796" s="36"/>
      <c r="AU796" s="36"/>
      <c r="AV796" s="36"/>
      <c r="AW796" s="36"/>
    </row>
    <row r="797" spans="42:49">
      <c r="AP797" s="36"/>
      <c r="AQ797" s="36"/>
      <c r="AR797" s="36"/>
      <c r="AS797" s="36"/>
      <c r="AT797" s="36"/>
      <c r="AU797" s="36"/>
      <c r="AV797" s="36"/>
      <c r="AW797" s="36"/>
    </row>
    <row r="798" spans="42:49">
      <c r="AP798" s="36"/>
      <c r="AQ798" s="36"/>
      <c r="AR798" s="36"/>
      <c r="AS798" s="36"/>
      <c r="AT798" s="36"/>
      <c r="AU798" s="36"/>
      <c r="AV798" s="36"/>
      <c r="AW798" s="36"/>
    </row>
    <row r="799" spans="42:49">
      <c r="AP799" s="36"/>
      <c r="AQ799" s="36"/>
      <c r="AR799" s="36"/>
      <c r="AS799" s="36"/>
      <c r="AT799" s="36"/>
      <c r="AU799" s="36"/>
      <c r="AV799" s="36"/>
      <c r="AW799" s="36"/>
    </row>
    <row r="800" spans="42:49">
      <c r="AP800" s="36"/>
      <c r="AQ800" s="36"/>
      <c r="AR800" s="36"/>
      <c r="AS800" s="36"/>
      <c r="AT800" s="36"/>
      <c r="AU800" s="36"/>
      <c r="AV800" s="36"/>
      <c r="AW800" s="36"/>
    </row>
    <row r="801" spans="42:49">
      <c r="AP801" s="36"/>
      <c r="AQ801" s="36"/>
      <c r="AR801" s="36"/>
      <c r="AS801" s="36"/>
      <c r="AT801" s="36"/>
      <c r="AU801" s="36"/>
      <c r="AV801" s="36"/>
      <c r="AW801" s="36"/>
    </row>
    <row r="802" spans="42:49">
      <c r="AP802" s="36"/>
      <c r="AQ802" s="36"/>
      <c r="AR802" s="36"/>
      <c r="AS802" s="36"/>
      <c r="AT802" s="36"/>
      <c r="AU802" s="36"/>
      <c r="AV802" s="36"/>
      <c r="AW802" s="36"/>
    </row>
    <row r="803" spans="42:49">
      <c r="AP803" s="36"/>
      <c r="AQ803" s="36"/>
      <c r="AR803" s="36"/>
      <c r="AS803" s="36"/>
      <c r="AT803" s="36"/>
      <c r="AU803" s="36"/>
      <c r="AV803" s="36"/>
      <c r="AW803" s="36"/>
    </row>
    <row r="804" spans="42:49">
      <c r="AP804" s="36"/>
      <c r="AQ804" s="36"/>
      <c r="AR804" s="36"/>
      <c r="AS804" s="36"/>
      <c r="AT804" s="36"/>
      <c r="AU804" s="36"/>
      <c r="AV804" s="36"/>
      <c r="AW804" s="36"/>
    </row>
    <row r="805" spans="42:49">
      <c r="AP805" s="36"/>
      <c r="AQ805" s="36"/>
      <c r="AR805" s="36"/>
      <c r="AS805" s="36"/>
      <c r="AT805" s="36"/>
      <c r="AU805" s="36"/>
      <c r="AV805" s="36"/>
      <c r="AW805" s="36"/>
    </row>
    <row r="806" spans="42:49">
      <c r="AP806" s="36"/>
      <c r="AQ806" s="36"/>
      <c r="AR806" s="36"/>
      <c r="AS806" s="36"/>
      <c r="AT806" s="36"/>
      <c r="AU806" s="36"/>
      <c r="AV806" s="36"/>
      <c r="AW806" s="36"/>
    </row>
    <row r="807" spans="42:49">
      <c r="AP807" s="36"/>
      <c r="AQ807" s="36"/>
      <c r="AR807" s="36"/>
      <c r="AS807" s="36"/>
      <c r="AT807" s="36"/>
      <c r="AU807" s="36"/>
      <c r="AV807" s="36"/>
      <c r="AW807" s="36"/>
    </row>
    <row r="808" spans="42:49">
      <c r="AP808" s="36"/>
      <c r="AQ808" s="36"/>
      <c r="AR808" s="36"/>
      <c r="AS808" s="36"/>
      <c r="AT808" s="36"/>
      <c r="AU808" s="36"/>
      <c r="AV808" s="36"/>
      <c r="AW808" s="36"/>
    </row>
    <row r="809" spans="42:49">
      <c r="AP809" s="36"/>
      <c r="AQ809" s="36"/>
      <c r="AR809" s="36"/>
      <c r="AS809" s="36"/>
      <c r="AT809" s="36"/>
      <c r="AU809" s="36"/>
      <c r="AV809" s="36"/>
      <c r="AW809" s="36"/>
    </row>
    <row r="810" spans="42:49">
      <c r="AP810" s="36"/>
      <c r="AQ810" s="36"/>
      <c r="AR810" s="36"/>
      <c r="AS810" s="36"/>
      <c r="AT810" s="36"/>
      <c r="AU810" s="36"/>
      <c r="AV810" s="36"/>
      <c r="AW810" s="36"/>
    </row>
    <row r="811" spans="42:49">
      <c r="AP811" s="36"/>
      <c r="AQ811" s="36"/>
      <c r="AR811" s="36"/>
      <c r="AS811" s="36"/>
      <c r="AT811" s="36"/>
      <c r="AU811" s="36"/>
      <c r="AV811" s="36"/>
      <c r="AW811" s="36"/>
    </row>
    <row r="812" spans="42:49">
      <c r="AP812" s="36"/>
      <c r="AQ812" s="36"/>
      <c r="AR812" s="36"/>
      <c r="AS812" s="36"/>
      <c r="AT812" s="36"/>
      <c r="AU812" s="36"/>
      <c r="AV812" s="36"/>
      <c r="AW812" s="36"/>
    </row>
    <row r="813" spans="42:49">
      <c r="AP813" s="36"/>
      <c r="AQ813" s="36"/>
      <c r="AR813" s="36"/>
      <c r="AS813" s="36"/>
      <c r="AT813" s="36"/>
      <c r="AU813" s="36"/>
      <c r="AV813" s="36"/>
      <c r="AW813" s="36"/>
    </row>
    <row r="814" spans="42:49">
      <c r="AP814" s="36"/>
      <c r="AQ814" s="36"/>
      <c r="AR814" s="36"/>
      <c r="AS814" s="36"/>
      <c r="AT814" s="36"/>
      <c r="AU814" s="36"/>
      <c r="AV814" s="36"/>
      <c r="AW814" s="36"/>
    </row>
    <row r="815" spans="42:49">
      <c r="AP815" s="36"/>
      <c r="AQ815" s="36"/>
      <c r="AR815" s="36"/>
      <c r="AS815" s="36"/>
      <c r="AT815" s="36"/>
      <c r="AU815" s="36"/>
      <c r="AV815" s="36"/>
      <c r="AW815" s="36"/>
    </row>
    <row r="816" spans="42:49">
      <c r="AP816" s="36"/>
      <c r="AQ816" s="36"/>
      <c r="AR816" s="36"/>
      <c r="AS816" s="36"/>
      <c r="AT816" s="36"/>
      <c r="AU816" s="36"/>
      <c r="AV816" s="36"/>
      <c r="AW816" s="36"/>
    </row>
    <row r="817" spans="42:49">
      <c r="AP817" s="36"/>
      <c r="AQ817" s="36"/>
      <c r="AR817" s="36"/>
      <c r="AS817" s="36"/>
      <c r="AT817" s="36"/>
      <c r="AU817" s="36"/>
      <c r="AV817" s="36"/>
      <c r="AW817" s="36"/>
    </row>
    <row r="818" spans="42:49">
      <c r="AP818" s="36"/>
      <c r="AQ818" s="36"/>
      <c r="AR818" s="36"/>
      <c r="AS818" s="36"/>
      <c r="AT818" s="36"/>
      <c r="AU818" s="36"/>
      <c r="AV818" s="36"/>
      <c r="AW818" s="36"/>
    </row>
    <row r="819" spans="42:49">
      <c r="AP819" s="36"/>
      <c r="AQ819" s="36"/>
      <c r="AR819" s="36"/>
      <c r="AS819" s="36"/>
      <c r="AT819" s="36"/>
      <c r="AU819" s="36"/>
      <c r="AV819" s="36"/>
      <c r="AW819" s="36"/>
    </row>
    <row r="820" spans="42:49">
      <c r="AP820" s="36"/>
      <c r="AQ820" s="36"/>
      <c r="AR820" s="36"/>
      <c r="AS820" s="36"/>
      <c r="AT820" s="36"/>
      <c r="AU820" s="36"/>
      <c r="AV820" s="36"/>
      <c r="AW820" s="36"/>
    </row>
    <row r="821" spans="42:49">
      <c r="AP821" s="36"/>
      <c r="AQ821" s="36"/>
      <c r="AR821" s="36"/>
      <c r="AS821" s="36"/>
      <c r="AT821" s="36"/>
      <c r="AU821" s="36"/>
      <c r="AV821" s="36"/>
      <c r="AW821" s="36"/>
    </row>
    <row r="822" spans="42:49">
      <c r="AP822" s="36"/>
      <c r="AQ822" s="36"/>
      <c r="AR822" s="36"/>
      <c r="AS822" s="36"/>
      <c r="AT822" s="36"/>
      <c r="AU822" s="36"/>
      <c r="AV822" s="36"/>
      <c r="AW822" s="36"/>
    </row>
    <row r="823" spans="42:49">
      <c r="AP823" s="36"/>
      <c r="AQ823" s="36"/>
      <c r="AR823" s="36"/>
      <c r="AS823" s="36"/>
      <c r="AT823" s="36"/>
      <c r="AU823" s="36"/>
      <c r="AV823" s="36"/>
      <c r="AW823" s="36"/>
    </row>
    <row r="824" spans="42:49">
      <c r="AP824" s="36"/>
      <c r="AQ824" s="36"/>
      <c r="AR824" s="36"/>
      <c r="AS824" s="36"/>
      <c r="AT824" s="36"/>
      <c r="AU824" s="36"/>
      <c r="AV824" s="36"/>
      <c r="AW824" s="36"/>
    </row>
    <row r="825" spans="42:49">
      <c r="AP825" s="36"/>
      <c r="AQ825" s="36"/>
      <c r="AR825" s="36"/>
      <c r="AS825" s="36"/>
      <c r="AT825" s="36"/>
      <c r="AU825" s="36"/>
      <c r="AV825" s="36"/>
      <c r="AW825" s="36"/>
    </row>
    <row r="826" spans="42:49">
      <c r="AP826" s="36"/>
      <c r="AQ826" s="36"/>
      <c r="AR826" s="36"/>
      <c r="AS826" s="36"/>
      <c r="AT826" s="36"/>
      <c r="AU826" s="36"/>
      <c r="AV826" s="36"/>
      <c r="AW826" s="36"/>
    </row>
    <row r="827" spans="42:49">
      <c r="AP827" s="36"/>
      <c r="AQ827" s="36"/>
      <c r="AR827" s="36"/>
      <c r="AS827" s="36"/>
      <c r="AT827" s="36"/>
      <c r="AU827" s="36"/>
      <c r="AV827" s="36"/>
      <c r="AW827" s="36"/>
    </row>
    <row r="828" spans="42:49">
      <c r="AP828" s="36"/>
      <c r="AQ828" s="36"/>
      <c r="AR828" s="36"/>
      <c r="AS828" s="36"/>
      <c r="AT828" s="36"/>
      <c r="AU828" s="36"/>
      <c r="AV828" s="36"/>
      <c r="AW828" s="36"/>
    </row>
    <row r="829" spans="42:49">
      <c r="AP829" s="36"/>
      <c r="AQ829" s="36"/>
      <c r="AR829" s="36"/>
      <c r="AS829" s="36"/>
      <c r="AT829" s="36"/>
      <c r="AU829" s="36"/>
      <c r="AV829" s="36"/>
      <c r="AW829" s="36"/>
    </row>
    <row r="830" spans="42:49">
      <c r="AP830" s="36"/>
      <c r="AQ830" s="36"/>
      <c r="AR830" s="36"/>
      <c r="AS830" s="36"/>
      <c r="AT830" s="36"/>
      <c r="AU830" s="36"/>
      <c r="AV830" s="36"/>
      <c r="AW830" s="36"/>
    </row>
    <row r="831" spans="42:49">
      <c r="AP831" s="36"/>
      <c r="AQ831" s="36"/>
      <c r="AR831" s="36"/>
      <c r="AS831" s="36"/>
      <c r="AT831" s="36"/>
      <c r="AU831" s="36"/>
      <c r="AV831" s="36"/>
      <c r="AW831" s="36"/>
    </row>
    <row r="832" spans="42:49">
      <c r="AP832" s="36"/>
      <c r="AQ832" s="36"/>
      <c r="AR832" s="36"/>
      <c r="AS832" s="36"/>
      <c r="AT832" s="36"/>
      <c r="AU832" s="36"/>
      <c r="AV832" s="36"/>
      <c r="AW832" s="36"/>
    </row>
    <row r="833" spans="42:49">
      <c r="AP833" s="36"/>
      <c r="AQ833" s="36"/>
      <c r="AR833" s="36"/>
      <c r="AS833" s="36"/>
      <c r="AT833" s="36"/>
      <c r="AU833" s="36"/>
      <c r="AV833" s="36"/>
      <c r="AW833" s="36"/>
    </row>
    <row r="834" spans="42:49">
      <c r="AP834" s="36"/>
      <c r="AQ834" s="36"/>
      <c r="AR834" s="36"/>
      <c r="AS834" s="36"/>
      <c r="AT834" s="36"/>
      <c r="AU834" s="36"/>
      <c r="AV834" s="36"/>
      <c r="AW834" s="36"/>
    </row>
    <row r="835" spans="42:49">
      <c r="AP835" s="36"/>
      <c r="AQ835" s="36"/>
      <c r="AR835" s="36"/>
      <c r="AS835" s="36"/>
      <c r="AT835" s="36"/>
      <c r="AU835" s="36"/>
      <c r="AV835" s="36"/>
      <c r="AW835" s="36"/>
    </row>
    <row r="836" spans="42:49">
      <c r="AP836" s="36"/>
      <c r="AQ836" s="36"/>
      <c r="AR836" s="36"/>
      <c r="AS836" s="36"/>
      <c r="AT836" s="36"/>
      <c r="AU836" s="36"/>
      <c r="AV836" s="36"/>
      <c r="AW836" s="36"/>
    </row>
    <row r="837" spans="42:49">
      <c r="AP837" s="36"/>
      <c r="AQ837" s="36"/>
      <c r="AR837" s="36"/>
      <c r="AS837" s="36"/>
      <c r="AT837" s="36"/>
      <c r="AU837" s="36"/>
      <c r="AV837" s="36"/>
      <c r="AW837" s="36"/>
    </row>
    <row r="838" spans="42:49">
      <c r="AP838" s="36"/>
      <c r="AQ838" s="36"/>
      <c r="AR838" s="36"/>
      <c r="AS838" s="36"/>
      <c r="AT838" s="36"/>
      <c r="AU838" s="36"/>
      <c r="AV838" s="36"/>
      <c r="AW838" s="36"/>
    </row>
    <row r="839" spans="42:49">
      <c r="AP839" s="36"/>
      <c r="AQ839" s="36"/>
      <c r="AR839" s="36"/>
      <c r="AS839" s="36"/>
      <c r="AT839" s="36"/>
      <c r="AU839" s="36"/>
      <c r="AV839" s="36"/>
      <c r="AW839" s="36"/>
    </row>
    <row r="840" spans="42:49">
      <c r="AP840" s="36"/>
      <c r="AQ840" s="36"/>
      <c r="AR840" s="36"/>
      <c r="AS840" s="36"/>
      <c r="AT840" s="36"/>
      <c r="AU840" s="36"/>
      <c r="AV840" s="36"/>
      <c r="AW840" s="36"/>
    </row>
    <row r="841" spans="42:49">
      <c r="AP841" s="36"/>
      <c r="AQ841" s="36"/>
      <c r="AR841" s="36"/>
      <c r="AS841" s="36"/>
      <c r="AT841" s="36"/>
      <c r="AU841" s="36"/>
      <c r="AV841" s="36"/>
      <c r="AW841" s="36"/>
    </row>
    <row r="842" spans="42:49">
      <c r="AP842" s="36"/>
      <c r="AQ842" s="36"/>
      <c r="AR842" s="36"/>
      <c r="AS842" s="36"/>
      <c r="AT842" s="36"/>
      <c r="AU842" s="36"/>
      <c r="AV842" s="36"/>
      <c r="AW842" s="36"/>
    </row>
    <row r="843" spans="42:49">
      <c r="AP843" s="36"/>
      <c r="AQ843" s="36"/>
      <c r="AR843" s="36"/>
      <c r="AS843" s="36"/>
      <c r="AT843" s="36"/>
      <c r="AU843" s="36"/>
      <c r="AV843" s="36"/>
      <c r="AW843" s="36"/>
    </row>
    <row r="844" spans="42:49">
      <c r="AP844" s="36"/>
      <c r="AQ844" s="36"/>
      <c r="AR844" s="36"/>
      <c r="AS844" s="36"/>
      <c r="AT844" s="36"/>
      <c r="AU844" s="36"/>
      <c r="AV844" s="36"/>
      <c r="AW844" s="36"/>
    </row>
    <row r="845" spans="42:49">
      <c r="AP845" s="36"/>
      <c r="AQ845" s="36"/>
      <c r="AR845" s="36"/>
      <c r="AS845" s="36"/>
      <c r="AT845" s="36"/>
      <c r="AU845" s="36"/>
      <c r="AV845" s="36"/>
      <c r="AW845" s="36"/>
    </row>
    <row r="846" spans="42:49">
      <c r="AP846" s="36"/>
      <c r="AQ846" s="36"/>
      <c r="AR846" s="36"/>
      <c r="AS846" s="36"/>
      <c r="AT846" s="36"/>
      <c r="AU846" s="36"/>
      <c r="AV846" s="36"/>
      <c r="AW846" s="36"/>
    </row>
    <row r="847" spans="42:49">
      <c r="AP847" s="36"/>
      <c r="AQ847" s="36"/>
      <c r="AR847" s="36"/>
      <c r="AS847" s="36"/>
      <c r="AT847" s="36"/>
      <c r="AU847" s="36"/>
      <c r="AV847" s="36"/>
      <c r="AW847" s="36"/>
    </row>
    <row r="848" spans="42:49">
      <c r="AP848" s="36"/>
      <c r="AQ848" s="36"/>
      <c r="AR848" s="36"/>
      <c r="AS848" s="36"/>
      <c r="AT848" s="36"/>
      <c r="AU848" s="36"/>
      <c r="AV848" s="36"/>
      <c r="AW848" s="36"/>
    </row>
    <row r="849" spans="42:49">
      <c r="AP849" s="36"/>
      <c r="AQ849" s="36"/>
      <c r="AR849" s="36"/>
      <c r="AS849" s="36"/>
      <c r="AT849" s="36"/>
      <c r="AU849" s="36"/>
      <c r="AV849" s="36"/>
      <c r="AW849" s="36"/>
    </row>
    <row r="850" spans="42:49">
      <c r="AP850" s="36"/>
      <c r="AQ850" s="36"/>
      <c r="AR850" s="36"/>
      <c r="AS850" s="36"/>
      <c r="AT850" s="36"/>
      <c r="AU850" s="36"/>
      <c r="AV850" s="36"/>
      <c r="AW850" s="36"/>
    </row>
    <row r="851" spans="42:49">
      <c r="AP851" s="36"/>
      <c r="AQ851" s="36"/>
      <c r="AR851" s="36"/>
      <c r="AS851" s="36"/>
      <c r="AT851" s="36"/>
      <c r="AU851" s="36"/>
      <c r="AV851" s="36"/>
      <c r="AW851" s="36"/>
    </row>
    <row r="852" spans="42:49">
      <c r="AP852" s="36"/>
      <c r="AQ852" s="36"/>
      <c r="AR852" s="36"/>
      <c r="AS852" s="36"/>
      <c r="AT852" s="36"/>
      <c r="AU852" s="36"/>
      <c r="AV852" s="36"/>
      <c r="AW852" s="36"/>
    </row>
    <row r="853" spans="42:49">
      <c r="AP853" s="36"/>
      <c r="AQ853" s="36"/>
      <c r="AR853" s="36"/>
      <c r="AS853" s="36"/>
      <c r="AT853" s="36"/>
      <c r="AU853" s="36"/>
      <c r="AV853" s="36"/>
      <c r="AW853" s="36"/>
    </row>
    <row r="854" spans="42:49">
      <c r="AP854" s="36"/>
      <c r="AQ854" s="36"/>
      <c r="AR854" s="36"/>
      <c r="AS854" s="36"/>
      <c r="AT854" s="36"/>
      <c r="AU854" s="36"/>
      <c r="AV854" s="36"/>
      <c r="AW854" s="36"/>
    </row>
    <row r="855" spans="42:49">
      <c r="AP855" s="36"/>
      <c r="AQ855" s="36"/>
      <c r="AR855" s="36"/>
      <c r="AS855" s="36"/>
      <c r="AT855" s="36"/>
      <c r="AU855" s="36"/>
      <c r="AV855" s="36"/>
      <c r="AW855" s="36"/>
    </row>
    <row r="856" spans="42:49">
      <c r="AP856" s="36"/>
      <c r="AQ856" s="36"/>
      <c r="AR856" s="36"/>
      <c r="AS856" s="36"/>
      <c r="AT856" s="36"/>
      <c r="AU856" s="36"/>
      <c r="AV856" s="36"/>
      <c r="AW856" s="36"/>
    </row>
    <row r="857" spans="42:49">
      <c r="AP857" s="36"/>
      <c r="AQ857" s="36"/>
      <c r="AR857" s="36"/>
      <c r="AS857" s="36"/>
      <c r="AT857" s="36"/>
      <c r="AU857" s="36"/>
      <c r="AV857" s="36"/>
      <c r="AW857" s="36"/>
    </row>
    <row r="858" spans="42:49">
      <c r="AP858" s="36"/>
      <c r="AQ858" s="36"/>
      <c r="AR858" s="36"/>
      <c r="AS858" s="36"/>
      <c r="AT858" s="36"/>
      <c r="AU858" s="36"/>
      <c r="AV858" s="36"/>
      <c r="AW858" s="36"/>
    </row>
    <row r="859" spans="42:49">
      <c r="AP859" s="36"/>
      <c r="AQ859" s="36"/>
      <c r="AR859" s="36"/>
      <c r="AS859" s="36"/>
      <c r="AT859" s="36"/>
      <c r="AU859" s="36"/>
      <c r="AV859" s="36"/>
      <c r="AW859" s="36"/>
    </row>
    <row r="860" spans="42:49">
      <c r="AP860" s="36"/>
      <c r="AQ860" s="36"/>
      <c r="AR860" s="36"/>
      <c r="AS860" s="36"/>
      <c r="AT860" s="36"/>
      <c r="AU860" s="36"/>
      <c r="AV860" s="36"/>
      <c r="AW860" s="36"/>
    </row>
    <row r="861" spans="42:49">
      <c r="AP861" s="36"/>
      <c r="AQ861" s="36"/>
      <c r="AR861" s="36"/>
      <c r="AS861" s="36"/>
      <c r="AT861" s="36"/>
      <c r="AU861" s="36"/>
      <c r="AV861" s="36"/>
      <c r="AW861" s="36"/>
    </row>
    <row r="862" spans="42:49">
      <c r="AP862" s="36"/>
      <c r="AQ862" s="36"/>
      <c r="AR862" s="36"/>
      <c r="AS862" s="36"/>
      <c r="AT862" s="36"/>
      <c r="AU862" s="36"/>
      <c r="AV862" s="36"/>
      <c r="AW862" s="36"/>
    </row>
    <row r="863" spans="42:49">
      <c r="AP863" s="36"/>
      <c r="AQ863" s="36"/>
      <c r="AR863" s="36"/>
      <c r="AS863" s="36"/>
      <c r="AT863" s="36"/>
      <c r="AU863" s="36"/>
      <c r="AV863" s="36"/>
      <c r="AW863" s="36"/>
    </row>
    <row r="864" spans="42:49">
      <c r="AP864" s="36"/>
      <c r="AQ864" s="36"/>
      <c r="AR864" s="36"/>
      <c r="AS864" s="36"/>
      <c r="AT864" s="36"/>
      <c r="AU864" s="36"/>
      <c r="AV864" s="36"/>
      <c r="AW864" s="36"/>
    </row>
    <row r="865" spans="42:49">
      <c r="AP865" s="36"/>
      <c r="AQ865" s="36"/>
      <c r="AR865" s="36"/>
      <c r="AS865" s="36"/>
      <c r="AT865" s="36"/>
      <c r="AU865" s="36"/>
      <c r="AV865" s="36"/>
      <c r="AW865" s="36"/>
    </row>
    <row r="866" spans="42:49">
      <c r="AP866" s="36"/>
      <c r="AQ866" s="36"/>
      <c r="AR866" s="36"/>
      <c r="AS866" s="36"/>
      <c r="AT866" s="36"/>
      <c r="AU866" s="36"/>
      <c r="AV866" s="36"/>
      <c r="AW866" s="36"/>
    </row>
    <row r="867" spans="42:49">
      <c r="AP867" s="36"/>
      <c r="AQ867" s="36"/>
      <c r="AR867" s="36"/>
      <c r="AS867" s="36"/>
      <c r="AT867" s="36"/>
      <c r="AU867" s="36"/>
      <c r="AV867" s="36"/>
      <c r="AW867" s="36"/>
    </row>
    <row r="868" spans="42:49">
      <c r="AP868" s="36"/>
      <c r="AQ868" s="36"/>
      <c r="AR868" s="36"/>
      <c r="AS868" s="36"/>
      <c r="AT868" s="36"/>
      <c r="AU868" s="36"/>
      <c r="AV868" s="36"/>
      <c r="AW868" s="36"/>
    </row>
    <row r="869" spans="42:49">
      <c r="AP869" s="36"/>
      <c r="AQ869" s="36"/>
      <c r="AR869" s="36"/>
      <c r="AS869" s="36"/>
      <c r="AT869" s="36"/>
      <c r="AU869" s="36"/>
      <c r="AV869" s="36"/>
      <c r="AW869" s="36"/>
    </row>
    <row r="870" spans="42:49">
      <c r="AP870" s="36"/>
      <c r="AQ870" s="36"/>
      <c r="AR870" s="36"/>
      <c r="AS870" s="36"/>
      <c r="AT870" s="36"/>
      <c r="AU870" s="36"/>
      <c r="AV870" s="36"/>
      <c r="AW870" s="36"/>
    </row>
    <row r="871" spans="42:49">
      <c r="AP871" s="36"/>
      <c r="AQ871" s="36"/>
      <c r="AR871" s="36"/>
      <c r="AS871" s="36"/>
      <c r="AT871" s="36"/>
      <c r="AU871" s="36"/>
      <c r="AV871" s="36"/>
      <c r="AW871" s="36"/>
    </row>
    <row r="872" spans="42:49">
      <c r="AP872" s="36"/>
      <c r="AQ872" s="36"/>
      <c r="AR872" s="36"/>
      <c r="AS872" s="36"/>
      <c r="AT872" s="36"/>
      <c r="AU872" s="36"/>
      <c r="AV872" s="36"/>
      <c r="AW872" s="36"/>
    </row>
    <row r="873" spans="42:49">
      <c r="AP873" s="36"/>
      <c r="AQ873" s="36"/>
      <c r="AR873" s="36"/>
      <c r="AS873" s="36"/>
      <c r="AT873" s="36"/>
      <c r="AU873" s="36"/>
      <c r="AV873" s="36"/>
      <c r="AW873" s="36"/>
    </row>
    <row r="874" spans="42:49">
      <c r="AP874" s="36"/>
      <c r="AQ874" s="36"/>
      <c r="AR874" s="36"/>
      <c r="AS874" s="36"/>
      <c r="AT874" s="36"/>
      <c r="AU874" s="36"/>
      <c r="AV874" s="36"/>
      <c r="AW874" s="36"/>
    </row>
    <row r="875" spans="42:49">
      <c r="AP875" s="36"/>
      <c r="AQ875" s="36"/>
      <c r="AR875" s="36"/>
      <c r="AS875" s="36"/>
      <c r="AT875" s="36"/>
      <c r="AU875" s="36"/>
      <c r="AV875" s="36"/>
      <c r="AW875" s="36"/>
    </row>
    <row r="876" spans="42:49">
      <c r="AP876" s="36"/>
      <c r="AQ876" s="36"/>
      <c r="AR876" s="36"/>
      <c r="AS876" s="36"/>
      <c r="AT876" s="36"/>
      <c r="AU876" s="36"/>
      <c r="AV876" s="36"/>
      <c r="AW876" s="36"/>
    </row>
    <row r="877" spans="42:49">
      <c r="AP877" s="36"/>
      <c r="AQ877" s="36"/>
      <c r="AR877" s="36"/>
      <c r="AS877" s="36"/>
      <c r="AT877" s="36"/>
      <c r="AU877" s="36"/>
      <c r="AV877" s="36"/>
      <c r="AW877" s="36"/>
    </row>
    <row r="878" spans="42:49">
      <c r="AP878" s="36"/>
      <c r="AQ878" s="36"/>
      <c r="AR878" s="36"/>
      <c r="AS878" s="36"/>
      <c r="AT878" s="36"/>
      <c r="AU878" s="36"/>
      <c r="AV878" s="36"/>
      <c r="AW878" s="36"/>
    </row>
    <row r="879" spans="42:49">
      <c r="AP879" s="36"/>
      <c r="AQ879" s="36"/>
      <c r="AR879" s="36"/>
      <c r="AS879" s="36"/>
      <c r="AT879" s="36"/>
      <c r="AU879" s="36"/>
      <c r="AV879" s="36"/>
      <c r="AW879" s="36"/>
    </row>
    <row r="880" spans="42:49">
      <c r="AP880" s="36"/>
      <c r="AQ880" s="36"/>
      <c r="AR880" s="36"/>
      <c r="AS880" s="36"/>
      <c r="AT880" s="36"/>
      <c r="AU880" s="36"/>
      <c r="AV880" s="36"/>
      <c r="AW880" s="36"/>
    </row>
    <row r="881" spans="42:49">
      <c r="AP881" s="36"/>
      <c r="AQ881" s="36"/>
      <c r="AR881" s="36"/>
      <c r="AS881" s="36"/>
      <c r="AT881" s="36"/>
      <c r="AU881" s="36"/>
      <c r="AV881" s="36"/>
      <c r="AW881" s="36"/>
    </row>
    <row r="882" spans="42:49">
      <c r="AP882" s="36"/>
      <c r="AQ882" s="36"/>
      <c r="AR882" s="36"/>
      <c r="AS882" s="36"/>
      <c r="AT882" s="36"/>
      <c r="AU882" s="36"/>
      <c r="AV882" s="36"/>
      <c r="AW882" s="36"/>
    </row>
    <row r="883" spans="42:49">
      <c r="AP883" s="36"/>
      <c r="AQ883" s="36"/>
      <c r="AR883" s="36"/>
      <c r="AS883" s="36"/>
      <c r="AT883" s="36"/>
      <c r="AU883" s="36"/>
      <c r="AV883" s="36"/>
      <c r="AW883" s="36"/>
    </row>
    <row r="884" spans="42:49">
      <c r="AP884" s="36"/>
      <c r="AQ884" s="36"/>
      <c r="AR884" s="36"/>
      <c r="AS884" s="36"/>
      <c r="AT884" s="36"/>
      <c r="AU884" s="36"/>
      <c r="AV884" s="36"/>
      <c r="AW884" s="36"/>
    </row>
    <row r="885" spans="42:49">
      <c r="AP885" s="36"/>
      <c r="AQ885" s="36"/>
      <c r="AR885" s="36"/>
      <c r="AS885" s="36"/>
      <c r="AT885" s="36"/>
      <c r="AU885" s="36"/>
      <c r="AV885" s="36"/>
      <c r="AW885" s="36"/>
    </row>
    <row r="886" spans="42:49">
      <c r="AP886" s="36"/>
      <c r="AQ886" s="36"/>
      <c r="AR886" s="36"/>
      <c r="AS886" s="36"/>
      <c r="AT886" s="36"/>
      <c r="AU886" s="36"/>
      <c r="AV886" s="36"/>
      <c r="AW886" s="36"/>
    </row>
    <row r="887" spans="42:49">
      <c r="AP887" s="36"/>
      <c r="AQ887" s="36"/>
      <c r="AR887" s="36"/>
      <c r="AS887" s="36"/>
      <c r="AT887" s="36"/>
      <c r="AU887" s="36"/>
      <c r="AV887" s="36"/>
      <c r="AW887" s="36"/>
    </row>
    <row r="888" spans="42:49">
      <c r="AP888" s="36"/>
      <c r="AQ888" s="36"/>
      <c r="AR888" s="36"/>
      <c r="AS888" s="36"/>
      <c r="AT888" s="36"/>
      <c r="AU888" s="36"/>
      <c r="AV888" s="36"/>
      <c r="AW888" s="36"/>
    </row>
    <row r="889" spans="42:49">
      <c r="AP889" s="36"/>
      <c r="AQ889" s="36"/>
      <c r="AR889" s="36"/>
      <c r="AS889" s="36"/>
      <c r="AT889" s="36"/>
      <c r="AU889" s="36"/>
      <c r="AV889" s="36"/>
      <c r="AW889" s="36"/>
    </row>
    <row r="890" spans="42:49">
      <c r="AP890" s="36"/>
      <c r="AQ890" s="36"/>
      <c r="AR890" s="36"/>
      <c r="AS890" s="36"/>
      <c r="AT890" s="36"/>
      <c r="AU890" s="36"/>
      <c r="AV890" s="36"/>
      <c r="AW890" s="36"/>
    </row>
    <row r="891" spans="42:49">
      <c r="AP891" s="36"/>
      <c r="AQ891" s="36"/>
      <c r="AR891" s="36"/>
      <c r="AS891" s="36"/>
      <c r="AT891" s="36"/>
      <c r="AU891" s="36"/>
      <c r="AV891" s="36"/>
      <c r="AW891" s="36"/>
    </row>
    <row r="892" spans="42:49">
      <c r="AP892" s="36"/>
      <c r="AQ892" s="36"/>
      <c r="AR892" s="36"/>
      <c r="AS892" s="36"/>
      <c r="AT892" s="36"/>
      <c r="AU892" s="36"/>
      <c r="AV892" s="36"/>
      <c r="AW892" s="36"/>
    </row>
    <row r="893" spans="42:49">
      <c r="AP893" s="36"/>
      <c r="AQ893" s="36"/>
      <c r="AR893" s="36"/>
      <c r="AS893" s="36"/>
      <c r="AT893" s="36"/>
      <c r="AU893" s="36"/>
      <c r="AV893" s="36"/>
      <c r="AW893" s="36"/>
    </row>
    <row r="894" spans="42:49">
      <c r="AP894" s="36"/>
      <c r="AQ894" s="36"/>
      <c r="AR894" s="36"/>
      <c r="AS894" s="36"/>
      <c r="AT894" s="36"/>
      <c r="AU894" s="36"/>
      <c r="AV894" s="36"/>
      <c r="AW894" s="36"/>
    </row>
    <row r="895" spans="42:49">
      <c r="AP895" s="36"/>
      <c r="AQ895" s="36"/>
      <c r="AR895" s="36"/>
      <c r="AS895" s="36"/>
      <c r="AT895" s="36"/>
      <c r="AU895" s="36"/>
      <c r="AV895" s="36"/>
      <c r="AW895" s="36"/>
    </row>
    <row r="896" spans="42:49">
      <c r="AP896" s="36"/>
      <c r="AQ896" s="36"/>
      <c r="AR896" s="36"/>
      <c r="AS896" s="36"/>
      <c r="AT896" s="36"/>
      <c r="AU896" s="36"/>
      <c r="AV896" s="36"/>
      <c r="AW896" s="36"/>
    </row>
    <row r="897" spans="42:49">
      <c r="AP897" s="36"/>
      <c r="AQ897" s="36"/>
      <c r="AR897" s="36"/>
      <c r="AS897" s="36"/>
      <c r="AT897" s="36"/>
      <c r="AU897" s="36"/>
      <c r="AV897" s="36"/>
      <c r="AW897" s="36"/>
    </row>
    <row r="898" spans="42:49">
      <c r="AP898" s="36"/>
      <c r="AQ898" s="36"/>
      <c r="AR898" s="36"/>
      <c r="AS898" s="36"/>
      <c r="AT898" s="36"/>
      <c r="AU898" s="36"/>
      <c r="AV898" s="36"/>
      <c r="AW898" s="36"/>
    </row>
    <row r="899" spans="42:49">
      <c r="AP899" s="36"/>
      <c r="AQ899" s="36"/>
      <c r="AR899" s="36"/>
      <c r="AS899" s="36"/>
      <c r="AT899" s="36"/>
      <c r="AU899" s="36"/>
      <c r="AV899" s="36"/>
      <c r="AW899" s="36"/>
    </row>
    <row r="900" spans="42:49">
      <c r="AP900" s="36"/>
      <c r="AQ900" s="36"/>
      <c r="AR900" s="36"/>
      <c r="AS900" s="36"/>
      <c r="AT900" s="36"/>
      <c r="AU900" s="36"/>
      <c r="AV900" s="36"/>
      <c r="AW900" s="36"/>
    </row>
    <row r="901" spans="42:49">
      <c r="AP901" s="36"/>
      <c r="AQ901" s="36"/>
      <c r="AR901" s="36"/>
      <c r="AS901" s="36"/>
      <c r="AT901" s="36"/>
      <c r="AU901" s="36"/>
      <c r="AV901" s="36"/>
      <c r="AW901" s="36"/>
    </row>
    <row r="902" spans="42:49">
      <c r="AP902" s="36"/>
      <c r="AQ902" s="36"/>
      <c r="AR902" s="36"/>
      <c r="AS902" s="36"/>
      <c r="AT902" s="36"/>
      <c r="AU902" s="36"/>
      <c r="AV902" s="36"/>
      <c r="AW902" s="36"/>
    </row>
    <row r="903" spans="42:49">
      <c r="AP903" s="36"/>
      <c r="AQ903" s="36"/>
      <c r="AR903" s="36"/>
      <c r="AS903" s="36"/>
      <c r="AT903" s="36"/>
      <c r="AU903" s="36"/>
      <c r="AV903" s="36"/>
      <c r="AW903" s="36"/>
    </row>
    <row r="904" spans="42:49">
      <c r="AP904" s="36"/>
      <c r="AQ904" s="36"/>
      <c r="AR904" s="36"/>
      <c r="AS904" s="36"/>
      <c r="AT904" s="36"/>
      <c r="AU904" s="36"/>
      <c r="AV904" s="36"/>
      <c r="AW904" s="36"/>
    </row>
    <row r="905" spans="42:49">
      <c r="AP905" s="36"/>
      <c r="AQ905" s="36"/>
      <c r="AR905" s="36"/>
      <c r="AS905" s="36"/>
      <c r="AT905" s="36"/>
      <c r="AU905" s="36"/>
      <c r="AV905" s="36"/>
      <c r="AW905" s="36"/>
    </row>
    <row r="906" spans="42:49">
      <c r="AP906" s="36"/>
      <c r="AQ906" s="36"/>
      <c r="AR906" s="36"/>
      <c r="AS906" s="36"/>
      <c r="AT906" s="36"/>
      <c r="AU906" s="36"/>
      <c r="AV906" s="36"/>
      <c r="AW906" s="36"/>
    </row>
    <row r="907" spans="42:49">
      <c r="AP907" s="36"/>
      <c r="AQ907" s="36"/>
      <c r="AR907" s="36"/>
      <c r="AS907" s="36"/>
      <c r="AT907" s="36"/>
      <c r="AU907" s="36"/>
      <c r="AV907" s="36"/>
      <c r="AW907" s="36"/>
    </row>
    <row r="908" spans="42:49">
      <c r="AP908" s="36"/>
      <c r="AQ908" s="36"/>
      <c r="AR908" s="36"/>
      <c r="AS908" s="36"/>
      <c r="AT908" s="36"/>
      <c r="AU908" s="36"/>
      <c r="AV908" s="36"/>
      <c r="AW908" s="36"/>
    </row>
    <row r="909" spans="42:49">
      <c r="AP909" s="36"/>
      <c r="AQ909" s="36"/>
      <c r="AR909" s="36"/>
      <c r="AS909" s="36"/>
      <c r="AT909" s="36"/>
      <c r="AU909" s="36"/>
      <c r="AV909" s="36"/>
      <c r="AW909" s="36"/>
    </row>
    <row r="910" spans="42:49">
      <c r="AP910" s="36"/>
      <c r="AQ910" s="36"/>
      <c r="AR910" s="36"/>
      <c r="AS910" s="36"/>
      <c r="AT910" s="36"/>
      <c r="AU910" s="36"/>
      <c r="AV910" s="36"/>
      <c r="AW910" s="36"/>
    </row>
    <row r="911" spans="42:49">
      <c r="AP911" s="36"/>
      <c r="AQ911" s="36"/>
      <c r="AR911" s="36"/>
      <c r="AS911" s="36"/>
      <c r="AT911" s="36"/>
      <c r="AU911" s="36"/>
      <c r="AV911" s="36"/>
      <c r="AW911" s="36"/>
    </row>
    <row r="912" spans="42:49">
      <c r="AP912" s="36"/>
      <c r="AQ912" s="36"/>
      <c r="AR912" s="36"/>
      <c r="AS912" s="36"/>
      <c r="AT912" s="36"/>
      <c r="AU912" s="36"/>
      <c r="AV912" s="36"/>
      <c r="AW912" s="36"/>
    </row>
    <row r="913" spans="42:49">
      <c r="AP913" s="36"/>
      <c r="AQ913" s="36"/>
      <c r="AR913" s="36"/>
      <c r="AS913" s="36"/>
      <c r="AT913" s="36"/>
      <c r="AU913" s="36"/>
      <c r="AV913" s="36"/>
      <c r="AW913" s="36"/>
    </row>
    <row r="914" spans="42:49">
      <c r="AP914" s="36"/>
      <c r="AQ914" s="36"/>
      <c r="AR914" s="36"/>
      <c r="AS914" s="36"/>
      <c r="AT914" s="36"/>
      <c r="AU914" s="36"/>
      <c r="AV914" s="36"/>
      <c r="AW914" s="36"/>
    </row>
    <row r="915" spans="42:49">
      <c r="AP915" s="36"/>
      <c r="AQ915" s="36"/>
      <c r="AR915" s="36"/>
      <c r="AS915" s="36"/>
      <c r="AT915" s="36"/>
      <c r="AU915" s="36"/>
      <c r="AV915" s="36"/>
      <c r="AW915" s="36"/>
    </row>
    <row r="916" spans="42:49">
      <c r="AP916" s="36"/>
      <c r="AQ916" s="36"/>
      <c r="AR916" s="36"/>
      <c r="AS916" s="36"/>
      <c r="AT916" s="36"/>
      <c r="AU916" s="36"/>
      <c r="AV916" s="36"/>
      <c r="AW916" s="36"/>
    </row>
    <row r="917" spans="42:49">
      <c r="AP917" s="36"/>
      <c r="AQ917" s="36"/>
      <c r="AR917" s="36"/>
      <c r="AS917" s="36"/>
      <c r="AT917" s="36"/>
      <c r="AU917" s="36"/>
      <c r="AV917" s="36"/>
      <c r="AW917" s="36"/>
    </row>
    <row r="918" spans="42:49">
      <c r="AP918" s="36"/>
      <c r="AQ918" s="36"/>
      <c r="AR918" s="36"/>
      <c r="AS918" s="36"/>
      <c r="AT918" s="36"/>
      <c r="AU918" s="36"/>
      <c r="AV918" s="36"/>
      <c r="AW918" s="36"/>
    </row>
    <row r="919" spans="42:49">
      <c r="AP919" s="36"/>
      <c r="AQ919" s="36"/>
      <c r="AR919" s="36"/>
      <c r="AS919" s="36"/>
      <c r="AT919" s="36"/>
      <c r="AU919" s="36"/>
      <c r="AV919" s="36"/>
      <c r="AW919" s="36"/>
    </row>
    <row r="920" spans="42:49">
      <c r="AP920" s="36"/>
      <c r="AQ920" s="36"/>
      <c r="AR920" s="36"/>
      <c r="AS920" s="36"/>
      <c r="AT920" s="36"/>
      <c r="AU920" s="36"/>
      <c r="AV920" s="36"/>
      <c r="AW920" s="36"/>
    </row>
    <row r="921" spans="42:49">
      <c r="AP921" s="36"/>
      <c r="AQ921" s="36"/>
      <c r="AR921" s="36"/>
      <c r="AS921" s="36"/>
      <c r="AT921" s="36"/>
      <c r="AU921" s="36"/>
      <c r="AV921" s="36"/>
      <c r="AW921" s="36"/>
    </row>
    <row r="922" spans="42:49">
      <c r="AP922" s="36"/>
      <c r="AQ922" s="36"/>
      <c r="AR922" s="36"/>
      <c r="AS922" s="36"/>
      <c r="AT922" s="36"/>
      <c r="AU922" s="36"/>
      <c r="AV922" s="36"/>
      <c r="AW922" s="36"/>
    </row>
    <row r="923" spans="42:49">
      <c r="AP923" s="36"/>
      <c r="AQ923" s="36"/>
      <c r="AR923" s="36"/>
      <c r="AS923" s="36"/>
      <c r="AT923" s="36"/>
      <c r="AU923" s="36"/>
      <c r="AV923" s="36"/>
      <c r="AW923" s="36"/>
    </row>
    <row r="924" spans="42:49">
      <c r="AP924" s="36"/>
      <c r="AQ924" s="36"/>
      <c r="AR924" s="36"/>
      <c r="AS924" s="36"/>
      <c r="AT924" s="36"/>
      <c r="AU924" s="36"/>
      <c r="AV924" s="36"/>
      <c r="AW924" s="36"/>
    </row>
    <row r="925" spans="42:49">
      <c r="AP925" s="36"/>
      <c r="AQ925" s="36"/>
      <c r="AR925" s="36"/>
      <c r="AS925" s="36"/>
      <c r="AT925" s="36"/>
      <c r="AU925" s="36"/>
      <c r="AV925" s="36"/>
      <c r="AW925" s="36"/>
    </row>
    <row r="926" spans="42:49">
      <c r="AP926" s="36"/>
      <c r="AQ926" s="36"/>
      <c r="AR926" s="36"/>
      <c r="AS926" s="36"/>
      <c r="AT926" s="36"/>
      <c r="AU926" s="36"/>
      <c r="AV926" s="36"/>
      <c r="AW926" s="36"/>
    </row>
    <row r="927" spans="42:49">
      <c r="AP927" s="36"/>
      <c r="AQ927" s="36"/>
      <c r="AR927" s="36"/>
      <c r="AS927" s="36"/>
      <c r="AT927" s="36"/>
      <c r="AU927" s="36"/>
      <c r="AV927" s="36"/>
      <c r="AW927" s="36"/>
    </row>
    <row r="928" spans="42:49">
      <c r="AP928" s="36"/>
      <c r="AQ928" s="36"/>
      <c r="AR928" s="36"/>
      <c r="AS928" s="36"/>
      <c r="AT928" s="36"/>
      <c r="AU928" s="36"/>
      <c r="AV928" s="36"/>
      <c r="AW928" s="36"/>
    </row>
    <row r="929" spans="42:49">
      <c r="AP929" s="36"/>
      <c r="AQ929" s="36"/>
      <c r="AR929" s="36"/>
      <c r="AS929" s="36"/>
      <c r="AT929" s="36"/>
      <c r="AU929" s="36"/>
      <c r="AV929" s="36"/>
      <c r="AW929" s="36"/>
    </row>
    <row r="930" spans="42:49">
      <c r="AP930" s="36"/>
      <c r="AQ930" s="36"/>
      <c r="AR930" s="36"/>
      <c r="AS930" s="36"/>
      <c r="AT930" s="36"/>
      <c r="AU930" s="36"/>
      <c r="AV930" s="36"/>
      <c r="AW930" s="36"/>
    </row>
    <row r="931" spans="42:49">
      <c r="AP931" s="36"/>
      <c r="AQ931" s="36"/>
      <c r="AR931" s="36"/>
      <c r="AS931" s="36"/>
      <c r="AT931" s="36"/>
      <c r="AU931" s="36"/>
      <c r="AV931" s="36"/>
      <c r="AW931" s="36"/>
    </row>
    <row r="932" spans="42:49">
      <c r="AP932" s="36"/>
      <c r="AQ932" s="36"/>
      <c r="AR932" s="36"/>
      <c r="AS932" s="36"/>
      <c r="AT932" s="36"/>
      <c r="AU932" s="36"/>
      <c r="AV932" s="36"/>
      <c r="AW932" s="36"/>
    </row>
    <row r="933" spans="42:49">
      <c r="AP933" s="36"/>
      <c r="AQ933" s="36"/>
      <c r="AR933" s="36"/>
      <c r="AS933" s="36"/>
      <c r="AT933" s="36"/>
      <c r="AU933" s="36"/>
      <c r="AV933" s="36"/>
      <c r="AW933" s="36"/>
    </row>
    <row r="934" spans="42:49">
      <c r="AP934" s="36"/>
      <c r="AQ934" s="36"/>
      <c r="AR934" s="36"/>
      <c r="AS934" s="36"/>
      <c r="AT934" s="36"/>
      <c r="AU934" s="36"/>
      <c r="AV934" s="36"/>
      <c r="AW934" s="36"/>
    </row>
    <row r="935" spans="42:49">
      <c r="AP935" s="36"/>
      <c r="AQ935" s="36"/>
      <c r="AR935" s="36"/>
      <c r="AS935" s="36"/>
      <c r="AT935" s="36"/>
      <c r="AU935" s="36"/>
      <c r="AV935" s="36"/>
      <c r="AW935" s="36"/>
    </row>
    <row r="936" spans="42:49">
      <c r="AP936" s="36"/>
      <c r="AQ936" s="36"/>
      <c r="AR936" s="36"/>
      <c r="AS936" s="36"/>
      <c r="AT936" s="36"/>
      <c r="AU936" s="36"/>
      <c r="AV936" s="36"/>
      <c r="AW936" s="36"/>
    </row>
    <row r="937" spans="42:49">
      <c r="AP937" s="36"/>
      <c r="AQ937" s="36"/>
      <c r="AR937" s="36"/>
      <c r="AS937" s="36"/>
      <c r="AT937" s="36"/>
      <c r="AU937" s="36"/>
      <c r="AV937" s="36"/>
      <c r="AW937" s="36"/>
    </row>
    <row r="938" spans="42:49">
      <c r="AP938" s="36"/>
      <c r="AQ938" s="36"/>
      <c r="AR938" s="36"/>
      <c r="AS938" s="36"/>
      <c r="AT938" s="36"/>
      <c r="AU938" s="36"/>
      <c r="AV938" s="36"/>
      <c r="AW938" s="36"/>
    </row>
    <row r="939" spans="42:49">
      <c r="AP939" s="36"/>
      <c r="AQ939" s="36"/>
      <c r="AR939" s="36"/>
      <c r="AS939" s="36"/>
      <c r="AT939" s="36"/>
      <c r="AU939" s="36"/>
      <c r="AV939" s="36"/>
      <c r="AW939" s="36"/>
    </row>
    <row r="940" spans="42:49">
      <c r="AP940" s="36"/>
      <c r="AQ940" s="36"/>
      <c r="AR940" s="36"/>
      <c r="AS940" s="36"/>
      <c r="AT940" s="36"/>
      <c r="AU940" s="36"/>
      <c r="AV940" s="36"/>
      <c r="AW940" s="36"/>
    </row>
    <row r="941" spans="42:49">
      <c r="AP941" s="36"/>
      <c r="AQ941" s="36"/>
      <c r="AR941" s="36"/>
      <c r="AS941" s="36"/>
      <c r="AT941" s="36"/>
      <c r="AU941" s="36"/>
      <c r="AV941" s="36"/>
      <c r="AW941" s="36"/>
    </row>
    <row r="942" spans="42:49">
      <c r="AP942" s="36"/>
      <c r="AQ942" s="36"/>
      <c r="AR942" s="36"/>
      <c r="AS942" s="36"/>
      <c r="AT942" s="36"/>
      <c r="AU942" s="36"/>
      <c r="AV942" s="36"/>
      <c r="AW942" s="36"/>
    </row>
    <row r="943" spans="42:49">
      <c r="AP943" s="36"/>
      <c r="AQ943" s="36"/>
      <c r="AR943" s="36"/>
      <c r="AS943" s="36"/>
      <c r="AT943" s="36"/>
      <c r="AU943" s="36"/>
      <c r="AV943" s="36"/>
      <c r="AW943" s="36"/>
    </row>
    <row r="944" spans="42:49">
      <c r="AP944" s="36"/>
      <c r="AQ944" s="36"/>
      <c r="AR944" s="36"/>
      <c r="AS944" s="36"/>
      <c r="AT944" s="36"/>
      <c r="AU944" s="36"/>
      <c r="AV944" s="36"/>
      <c r="AW944" s="36"/>
    </row>
    <row r="945" spans="42:49">
      <c r="AP945" s="36"/>
      <c r="AQ945" s="36"/>
      <c r="AR945" s="36"/>
      <c r="AS945" s="36"/>
      <c r="AT945" s="36"/>
      <c r="AU945" s="36"/>
      <c r="AV945" s="36"/>
      <c r="AW945" s="36"/>
    </row>
    <row r="946" spans="42:49">
      <c r="AP946" s="36"/>
      <c r="AQ946" s="36"/>
      <c r="AR946" s="36"/>
      <c r="AS946" s="36"/>
      <c r="AT946" s="36"/>
      <c r="AU946" s="36"/>
      <c r="AV946" s="36"/>
      <c r="AW946" s="36"/>
    </row>
    <row r="947" spans="42:49">
      <c r="AP947" s="36"/>
      <c r="AQ947" s="36"/>
      <c r="AR947" s="36"/>
      <c r="AS947" s="36"/>
      <c r="AT947" s="36"/>
      <c r="AU947" s="36"/>
      <c r="AV947" s="36"/>
      <c r="AW947" s="36"/>
    </row>
    <row r="948" spans="42:49">
      <c r="AP948" s="36"/>
      <c r="AQ948" s="36"/>
      <c r="AR948" s="36"/>
      <c r="AS948" s="36"/>
      <c r="AT948" s="36"/>
      <c r="AU948" s="36"/>
      <c r="AV948" s="36"/>
      <c r="AW948" s="36"/>
    </row>
    <row r="949" spans="42:49">
      <c r="AP949" s="36"/>
      <c r="AQ949" s="36"/>
      <c r="AR949" s="36"/>
      <c r="AS949" s="36"/>
      <c r="AT949" s="36"/>
      <c r="AU949" s="36"/>
      <c r="AV949" s="36"/>
      <c r="AW949" s="36"/>
    </row>
    <row r="950" spans="42:49">
      <c r="AP950" s="36"/>
      <c r="AQ950" s="36"/>
      <c r="AR950" s="36"/>
      <c r="AS950" s="36"/>
      <c r="AT950" s="36"/>
      <c r="AU950" s="36"/>
      <c r="AV950" s="36"/>
      <c r="AW950" s="36"/>
    </row>
    <row r="951" spans="42:49">
      <c r="AP951" s="36"/>
      <c r="AQ951" s="36"/>
      <c r="AR951" s="36"/>
      <c r="AS951" s="36"/>
      <c r="AT951" s="36"/>
      <c r="AU951" s="36"/>
      <c r="AV951" s="36"/>
      <c r="AW951" s="36"/>
    </row>
    <row r="952" spans="42:49">
      <c r="AP952" s="36"/>
      <c r="AQ952" s="36"/>
      <c r="AR952" s="36"/>
      <c r="AS952" s="36"/>
      <c r="AT952" s="36"/>
      <c r="AU952" s="36"/>
      <c r="AV952" s="36"/>
      <c r="AW952" s="36"/>
    </row>
    <row r="953" spans="42:49">
      <c r="AP953" s="36"/>
      <c r="AQ953" s="36"/>
      <c r="AR953" s="36"/>
      <c r="AS953" s="36"/>
      <c r="AT953" s="36"/>
      <c r="AU953" s="36"/>
      <c r="AV953" s="36"/>
      <c r="AW953" s="36"/>
    </row>
    <row r="954" spans="42:49">
      <c r="AP954" s="36"/>
      <c r="AQ954" s="36"/>
      <c r="AR954" s="36"/>
      <c r="AS954" s="36"/>
      <c r="AT954" s="36"/>
      <c r="AU954" s="36"/>
      <c r="AV954" s="36"/>
      <c r="AW954" s="36"/>
    </row>
    <row r="955" spans="42:49">
      <c r="AP955" s="36"/>
      <c r="AQ955" s="36"/>
      <c r="AR955" s="36"/>
      <c r="AS955" s="36"/>
      <c r="AT955" s="36"/>
      <c r="AU955" s="36"/>
      <c r="AV955" s="36"/>
      <c r="AW955" s="36"/>
    </row>
    <row r="956" spans="42:49">
      <c r="AP956" s="36"/>
      <c r="AQ956" s="36"/>
      <c r="AR956" s="36"/>
      <c r="AS956" s="36"/>
      <c r="AT956" s="36"/>
      <c r="AU956" s="36"/>
      <c r="AV956" s="36"/>
      <c r="AW956" s="36"/>
    </row>
    <row r="957" spans="42:49">
      <c r="AP957" s="36"/>
      <c r="AQ957" s="36"/>
      <c r="AR957" s="36"/>
      <c r="AS957" s="36"/>
      <c r="AT957" s="36"/>
      <c r="AU957" s="36"/>
      <c r="AV957" s="36"/>
      <c r="AW957" s="36"/>
    </row>
    <row r="958" spans="42:49">
      <c r="AP958" s="36"/>
      <c r="AQ958" s="36"/>
      <c r="AR958" s="36"/>
      <c r="AS958" s="36"/>
      <c r="AT958" s="36"/>
      <c r="AU958" s="36"/>
      <c r="AV958" s="36"/>
      <c r="AW958" s="36"/>
    </row>
    <row r="959" spans="42:49">
      <c r="AP959" s="36"/>
      <c r="AQ959" s="36"/>
      <c r="AR959" s="36"/>
      <c r="AS959" s="36"/>
      <c r="AT959" s="36"/>
      <c r="AU959" s="36"/>
      <c r="AV959" s="36"/>
      <c r="AW959" s="36"/>
    </row>
    <row r="960" spans="42:49">
      <c r="AP960" s="36"/>
      <c r="AQ960" s="36"/>
      <c r="AR960" s="36"/>
      <c r="AS960" s="36"/>
      <c r="AT960" s="36"/>
      <c r="AU960" s="36"/>
      <c r="AV960" s="36"/>
      <c r="AW960" s="36"/>
    </row>
    <row r="961" spans="42:49">
      <c r="AP961" s="36"/>
      <c r="AQ961" s="36"/>
      <c r="AR961" s="36"/>
      <c r="AS961" s="36"/>
      <c r="AT961" s="36"/>
      <c r="AU961" s="36"/>
      <c r="AV961" s="36"/>
      <c r="AW961" s="36"/>
    </row>
    <row r="962" spans="42:49">
      <c r="AP962" s="36"/>
      <c r="AQ962" s="36"/>
      <c r="AR962" s="36"/>
      <c r="AS962" s="36"/>
      <c r="AT962" s="36"/>
      <c r="AU962" s="36"/>
      <c r="AV962" s="36"/>
      <c r="AW962" s="36"/>
    </row>
    <row r="963" spans="42:49">
      <c r="AP963" s="36"/>
      <c r="AQ963" s="36"/>
      <c r="AR963" s="36"/>
      <c r="AS963" s="36"/>
      <c r="AT963" s="36"/>
      <c r="AU963" s="36"/>
      <c r="AV963" s="36"/>
      <c r="AW963" s="36"/>
    </row>
    <row r="964" spans="42:49">
      <c r="AP964" s="36"/>
      <c r="AQ964" s="36"/>
      <c r="AR964" s="36"/>
      <c r="AS964" s="36"/>
      <c r="AT964" s="36"/>
      <c r="AU964" s="36"/>
      <c r="AV964" s="36"/>
      <c r="AW964" s="36"/>
    </row>
    <row r="965" spans="42:49">
      <c r="AP965" s="36"/>
      <c r="AQ965" s="36"/>
      <c r="AR965" s="36"/>
      <c r="AS965" s="36"/>
      <c r="AT965" s="36"/>
      <c r="AU965" s="36"/>
      <c r="AV965" s="36"/>
      <c r="AW965" s="36"/>
    </row>
    <row r="966" spans="42:49">
      <c r="AP966" s="36"/>
      <c r="AQ966" s="36"/>
      <c r="AR966" s="36"/>
      <c r="AS966" s="36"/>
      <c r="AT966" s="36"/>
      <c r="AU966" s="36"/>
      <c r="AV966" s="36"/>
      <c r="AW966" s="36"/>
    </row>
    <row r="967" spans="42:49">
      <c r="AP967" s="36"/>
      <c r="AQ967" s="36"/>
      <c r="AR967" s="36"/>
      <c r="AS967" s="36"/>
      <c r="AT967" s="36"/>
      <c r="AU967" s="36"/>
      <c r="AV967" s="36"/>
      <c r="AW967" s="36"/>
    </row>
    <row r="968" spans="42:49">
      <c r="AP968" s="36"/>
      <c r="AQ968" s="36"/>
      <c r="AR968" s="36"/>
      <c r="AS968" s="36"/>
      <c r="AT968" s="36"/>
      <c r="AU968" s="36"/>
      <c r="AV968" s="36"/>
      <c r="AW968" s="36"/>
    </row>
    <row r="969" spans="42:49">
      <c r="AP969" s="36"/>
      <c r="AQ969" s="36"/>
      <c r="AR969" s="36"/>
      <c r="AS969" s="36"/>
      <c r="AT969" s="36"/>
      <c r="AU969" s="36"/>
      <c r="AV969" s="36"/>
      <c r="AW969" s="36"/>
    </row>
    <row r="970" spans="42:49">
      <c r="AP970" s="36"/>
      <c r="AQ970" s="36"/>
      <c r="AR970" s="36"/>
      <c r="AS970" s="36"/>
      <c r="AT970" s="36"/>
      <c r="AU970" s="36"/>
      <c r="AV970" s="36"/>
      <c r="AW970" s="36"/>
    </row>
    <row r="971" spans="42:49">
      <c r="AP971" s="36"/>
      <c r="AQ971" s="36"/>
      <c r="AR971" s="36"/>
      <c r="AS971" s="36"/>
      <c r="AT971" s="36"/>
      <c r="AU971" s="36"/>
      <c r="AV971" s="36"/>
      <c r="AW971" s="36"/>
    </row>
    <row r="972" spans="42:49">
      <c r="AP972" s="36"/>
      <c r="AQ972" s="36"/>
      <c r="AR972" s="36"/>
      <c r="AS972" s="36"/>
      <c r="AT972" s="36"/>
      <c r="AU972" s="36"/>
      <c r="AV972" s="36"/>
      <c r="AW972" s="36"/>
    </row>
    <row r="973" spans="42:49">
      <c r="AP973" s="36"/>
      <c r="AQ973" s="36"/>
      <c r="AR973" s="36"/>
      <c r="AS973" s="36"/>
      <c r="AT973" s="36"/>
      <c r="AU973" s="36"/>
      <c r="AV973" s="36"/>
      <c r="AW973" s="36"/>
    </row>
    <row r="974" spans="42:49">
      <c r="AP974" s="36"/>
      <c r="AQ974" s="36"/>
      <c r="AR974" s="36"/>
      <c r="AS974" s="36"/>
      <c r="AT974" s="36"/>
      <c r="AU974" s="36"/>
      <c r="AV974" s="36"/>
      <c r="AW974" s="36"/>
    </row>
    <row r="975" spans="42:49">
      <c r="AP975" s="36"/>
      <c r="AQ975" s="36"/>
      <c r="AR975" s="36"/>
      <c r="AS975" s="36"/>
      <c r="AT975" s="36"/>
      <c r="AU975" s="36"/>
      <c r="AV975" s="36"/>
      <c r="AW975" s="36"/>
    </row>
    <row r="976" spans="42:49">
      <c r="AP976" s="36"/>
      <c r="AQ976" s="36"/>
      <c r="AR976" s="36"/>
      <c r="AS976" s="36"/>
      <c r="AT976" s="36"/>
      <c r="AU976" s="36"/>
      <c r="AV976" s="36"/>
      <c r="AW976" s="36"/>
    </row>
    <row r="977" spans="42:49">
      <c r="AP977" s="36"/>
      <c r="AQ977" s="36"/>
      <c r="AR977" s="36"/>
      <c r="AS977" s="36"/>
      <c r="AT977" s="36"/>
      <c r="AU977" s="36"/>
      <c r="AV977" s="36"/>
      <c r="AW977" s="36"/>
    </row>
    <row r="978" spans="42:49">
      <c r="AP978" s="36"/>
      <c r="AQ978" s="36"/>
      <c r="AR978" s="36"/>
      <c r="AS978" s="36"/>
      <c r="AT978" s="36"/>
      <c r="AU978" s="36"/>
      <c r="AV978" s="36"/>
      <c r="AW978" s="36"/>
    </row>
    <row r="979" spans="42:49">
      <c r="AP979" s="36"/>
      <c r="AQ979" s="36"/>
      <c r="AR979" s="36"/>
      <c r="AS979" s="36"/>
      <c r="AT979" s="36"/>
      <c r="AU979" s="36"/>
      <c r="AV979" s="36"/>
      <c r="AW979" s="36"/>
    </row>
    <row r="980" spans="42:49">
      <c r="AP980" s="36"/>
      <c r="AQ980" s="36"/>
      <c r="AR980" s="36"/>
      <c r="AS980" s="36"/>
      <c r="AT980" s="36"/>
      <c r="AU980" s="36"/>
      <c r="AV980" s="36"/>
      <c r="AW980" s="36"/>
    </row>
    <row r="981" spans="42:49">
      <c r="AP981" s="36"/>
      <c r="AQ981" s="36"/>
      <c r="AR981" s="36"/>
      <c r="AS981" s="36"/>
      <c r="AT981" s="36"/>
      <c r="AU981" s="36"/>
      <c r="AV981" s="36"/>
      <c r="AW981" s="36"/>
    </row>
    <row r="982" spans="42:49">
      <c r="AP982" s="36"/>
      <c r="AQ982" s="36"/>
      <c r="AR982" s="36"/>
      <c r="AS982" s="36"/>
      <c r="AT982" s="36"/>
      <c r="AU982" s="36"/>
      <c r="AV982" s="36"/>
      <c r="AW982" s="36"/>
    </row>
    <row r="983" spans="42:49">
      <c r="AP983" s="36"/>
      <c r="AQ983" s="36"/>
      <c r="AR983" s="36"/>
      <c r="AS983" s="36"/>
      <c r="AT983" s="36"/>
      <c r="AU983" s="36"/>
      <c r="AV983" s="36"/>
      <c r="AW983" s="36"/>
    </row>
    <row r="984" spans="42:49">
      <c r="AP984" s="36"/>
      <c r="AQ984" s="36"/>
      <c r="AR984" s="36"/>
      <c r="AS984" s="36"/>
      <c r="AT984" s="36"/>
      <c r="AU984" s="36"/>
      <c r="AV984" s="36"/>
      <c r="AW984" s="36"/>
    </row>
    <row r="985" spans="42:49">
      <c r="AP985" s="36"/>
      <c r="AQ985" s="36"/>
      <c r="AR985" s="36"/>
      <c r="AS985" s="36"/>
      <c r="AT985" s="36"/>
      <c r="AU985" s="36"/>
      <c r="AV985" s="36"/>
      <c r="AW985" s="36"/>
    </row>
    <row r="986" spans="42:49">
      <c r="AP986" s="36"/>
      <c r="AQ986" s="36"/>
      <c r="AR986" s="36"/>
      <c r="AS986" s="36"/>
      <c r="AT986" s="36"/>
      <c r="AU986" s="36"/>
      <c r="AV986" s="36"/>
      <c r="AW986" s="36"/>
    </row>
    <row r="987" spans="42:49">
      <c r="AP987" s="36"/>
      <c r="AQ987" s="36"/>
      <c r="AR987" s="36"/>
      <c r="AS987" s="36"/>
      <c r="AT987" s="36"/>
      <c r="AU987" s="36"/>
      <c r="AV987" s="36"/>
      <c r="AW987" s="36"/>
    </row>
    <row r="988" spans="42:49">
      <c r="AP988" s="36"/>
      <c r="AQ988" s="36"/>
      <c r="AR988" s="36"/>
      <c r="AS988" s="36"/>
      <c r="AT988" s="36"/>
      <c r="AU988" s="36"/>
      <c r="AV988" s="36"/>
      <c r="AW988" s="36"/>
    </row>
    <row r="989" spans="42:49">
      <c r="AP989" s="36"/>
      <c r="AQ989" s="36"/>
      <c r="AR989" s="36"/>
      <c r="AS989" s="36"/>
      <c r="AT989" s="36"/>
      <c r="AU989" s="36"/>
      <c r="AV989" s="36"/>
      <c r="AW989" s="36"/>
    </row>
    <row r="990" spans="42:49">
      <c r="AP990" s="36"/>
      <c r="AQ990" s="36"/>
      <c r="AR990" s="36"/>
      <c r="AS990" s="36"/>
      <c r="AT990" s="36"/>
      <c r="AU990" s="36"/>
      <c r="AV990" s="36"/>
      <c r="AW990" s="36"/>
    </row>
    <row r="991" spans="42:49">
      <c r="AP991" s="36"/>
      <c r="AQ991" s="36"/>
      <c r="AR991" s="36"/>
      <c r="AS991" s="36"/>
      <c r="AT991" s="36"/>
      <c r="AU991" s="36"/>
      <c r="AV991" s="36"/>
      <c r="AW991" s="36"/>
    </row>
    <row r="992" spans="42:49">
      <c r="AP992" s="36"/>
      <c r="AQ992" s="36"/>
      <c r="AR992" s="36"/>
      <c r="AS992" s="36"/>
      <c r="AT992" s="36"/>
      <c r="AU992" s="36"/>
      <c r="AV992" s="36"/>
      <c r="AW992" s="36"/>
    </row>
    <row r="993" spans="42:49">
      <c r="AP993" s="36"/>
      <c r="AQ993" s="36"/>
      <c r="AR993" s="36"/>
      <c r="AS993" s="36"/>
      <c r="AT993" s="36"/>
      <c r="AU993" s="36"/>
      <c r="AV993" s="36"/>
      <c r="AW993" s="36"/>
    </row>
    <row r="994" spans="42:49">
      <c r="AP994" s="36"/>
      <c r="AQ994" s="36"/>
      <c r="AR994" s="36"/>
      <c r="AS994" s="36"/>
      <c r="AT994" s="36"/>
      <c r="AU994" s="36"/>
      <c r="AV994" s="36"/>
      <c r="AW994" s="36"/>
    </row>
    <row r="995" spans="42:49">
      <c r="AP995" s="36"/>
      <c r="AQ995" s="36"/>
      <c r="AR995" s="36"/>
      <c r="AS995" s="36"/>
      <c r="AT995" s="36"/>
      <c r="AU995" s="36"/>
      <c r="AV995" s="36"/>
      <c r="AW995" s="36"/>
    </row>
    <row r="996" spans="42:49">
      <c r="AP996" s="36"/>
      <c r="AQ996" s="36"/>
      <c r="AR996" s="36"/>
      <c r="AS996" s="36"/>
      <c r="AT996" s="36"/>
      <c r="AU996" s="36"/>
      <c r="AV996" s="36"/>
      <c r="AW996" s="36"/>
    </row>
    <row r="997" spans="42:49">
      <c r="AP997" s="36"/>
      <c r="AQ997" s="36"/>
      <c r="AR997" s="36"/>
      <c r="AS997" s="36"/>
      <c r="AT997" s="36"/>
      <c r="AU997" s="36"/>
      <c r="AV997" s="36"/>
      <c r="AW997" s="36"/>
    </row>
    <row r="998" spans="42:49">
      <c r="AP998" s="36"/>
      <c r="AQ998" s="36"/>
      <c r="AR998" s="36"/>
      <c r="AS998" s="36"/>
      <c r="AT998" s="36"/>
      <c r="AU998" s="36"/>
      <c r="AV998" s="36"/>
      <c r="AW998" s="36"/>
    </row>
    <row r="999" spans="42:49">
      <c r="AP999" s="36"/>
      <c r="AQ999" s="36"/>
      <c r="AR999" s="36"/>
      <c r="AS999" s="36"/>
      <c r="AT999" s="36"/>
      <c r="AU999" s="36"/>
      <c r="AV999" s="36"/>
      <c r="AW999" s="36"/>
    </row>
    <row r="1000" spans="42:49">
      <c r="AP1000" s="36"/>
      <c r="AQ1000" s="36"/>
      <c r="AR1000" s="36"/>
      <c r="AS1000" s="36"/>
      <c r="AT1000" s="36"/>
      <c r="AU1000" s="36"/>
      <c r="AV1000" s="36"/>
      <c r="AW1000" s="36"/>
    </row>
    <row r="1001" spans="42:49">
      <c r="AP1001" s="36"/>
      <c r="AQ1001" s="36"/>
      <c r="AR1001" s="36"/>
      <c r="AS1001" s="36"/>
      <c r="AT1001" s="36"/>
      <c r="AU1001" s="36"/>
      <c r="AV1001" s="36"/>
      <c r="AW1001" s="36"/>
    </row>
    <row r="1002" spans="42:49">
      <c r="AP1002" s="36"/>
      <c r="AQ1002" s="36"/>
      <c r="AR1002" s="36"/>
      <c r="AS1002" s="36"/>
      <c r="AT1002" s="36"/>
      <c r="AU1002" s="36"/>
      <c r="AV1002" s="36"/>
      <c r="AW1002" s="36"/>
    </row>
    <row r="1003" spans="42:49">
      <c r="AP1003" s="36"/>
      <c r="AQ1003" s="36"/>
      <c r="AR1003" s="36"/>
      <c r="AS1003" s="36"/>
      <c r="AT1003" s="36"/>
      <c r="AU1003" s="36"/>
      <c r="AV1003" s="36"/>
      <c r="AW1003" s="36"/>
    </row>
    <row r="1004" spans="42:49">
      <c r="AP1004" s="36"/>
      <c r="AQ1004" s="36"/>
      <c r="AR1004" s="36"/>
      <c r="AS1004" s="36"/>
      <c r="AT1004" s="36"/>
      <c r="AU1004" s="36"/>
      <c r="AV1004" s="36"/>
      <c r="AW1004" s="36"/>
    </row>
    <row r="1005" spans="42:49">
      <c r="AP1005" s="36"/>
      <c r="AQ1005" s="36"/>
      <c r="AR1005" s="36"/>
      <c r="AS1005" s="36"/>
      <c r="AT1005" s="36"/>
      <c r="AU1005" s="36"/>
      <c r="AV1005" s="36"/>
      <c r="AW1005" s="36"/>
    </row>
    <row r="1006" spans="42:49">
      <c r="AP1006" s="36"/>
      <c r="AQ1006" s="36"/>
      <c r="AR1006" s="36"/>
      <c r="AS1006" s="36"/>
      <c r="AT1006" s="36"/>
      <c r="AU1006" s="36"/>
      <c r="AV1006" s="36"/>
      <c r="AW1006" s="36"/>
    </row>
    <row r="1007" spans="42:49">
      <c r="AP1007" s="36"/>
      <c r="AQ1007" s="36"/>
      <c r="AR1007" s="36"/>
      <c r="AS1007" s="36"/>
      <c r="AT1007" s="36"/>
      <c r="AU1007" s="36"/>
      <c r="AV1007" s="36"/>
      <c r="AW1007" s="36"/>
    </row>
    <row r="1008" spans="42:49">
      <c r="AP1008" s="36"/>
      <c r="AQ1008" s="36"/>
      <c r="AR1008" s="36"/>
      <c r="AS1008" s="36"/>
      <c r="AT1008" s="36"/>
      <c r="AU1008" s="36"/>
      <c r="AV1008" s="36"/>
      <c r="AW1008" s="36"/>
    </row>
    <row r="1009" spans="42:49">
      <c r="AP1009" s="36"/>
      <c r="AQ1009" s="36"/>
      <c r="AR1009" s="36"/>
      <c r="AS1009" s="36"/>
      <c r="AT1009" s="36"/>
      <c r="AU1009" s="36"/>
      <c r="AV1009" s="36"/>
      <c r="AW1009" s="36"/>
    </row>
    <row r="1010" spans="42:49">
      <c r="AP1010" s="36"/>
      <c r="AQ1010" s="36"/>
      <c r="AR1010" s="36"/>
      <c r="AS1010" s="36"/>
      <c r="AT1010" s="36"/>
      <c r="AU1010" s="36"/>
      <c r="AV1010" s="36"/>
      <c r="AW1010" s="36"/>
    </row>
    <row r="1011" spans="42:49">
      <c r="AP1011" s="36"/>
      <c r="AQ1011" s="36"/>
      <c r="AR1011" s="36"/>
      <c r="AS1011" s="36"/>
      <c r="AT1011" s="36"/>
      <c r="AU1011" s="36"/>
      <c r="AV1011" s="36"/>
      <c r="AW1011" s="36"/>
    </row>
    <row r="1012" spans="42:49">
      <c r="AP1012" s="36"/>
      <c r="AQ1012" s="36"/>
      <c r="AR1012" s="36"/>
      <c r="AS1012" s="36"/>
      <c r="AT1012" s="36"/>
      <c r="AU1012" s="36"/>
      <c r="AV1012" s="36"/>
      <c r="AW1012" s="36"/>
    </row>
    <row r="1013" spans="42:49">
      <c r="AP1013" s="36"/>
      <c r="AQ1013" s="36"/>
      <c r="AR1013" s="36"/>
      <c r="AS1013" s="36"/>
      <c r="AT1013" s="36"/>
      <c r="AU1013" s="36"/>
      <c r="AV1013" s="36"/>
      <c r="AW1013" s="36"/>
    </row>
    <row r="1014" spans="42:49">
      <c r="AP1014" s="36"/>
      <c r="AQ1014" s="36"/>
      <c r="AR1014" s="36"/>
      <c r="AS1014" s="36"/>
      <c r="AT1014" s="36"/>
      <c r="AU1014" s="36"/>
      <c r="AV1014" s="36"/>
      <c r="AW1014" s="36"/>
    </row>
    <row r="1015" spans="42:49">
      <c r="AP1015" s="36"/>
      <c r="AQ1015" s="36"/>
      <c r="AR1015" s="36"/>
      <c r="AS1015" s="36"/>
      <c r="AT1015" s="36"/>
      <c r="AU1015" s="36"/>
      <c r="AV1015" s="36"/>
      <c r="AW1015" s="36"/>
    </row>
    <row r="1016" spans="42:49">
      <c r="AP1016" s="36"/>
      <c r="AQ1016" s="36"/>
      <c r="AR1016" s="36"/>
      <c r="AS1016" s="36"/>
      <c r="AT1016" s="36"/>
      <c r="AU1016" s="36"/>
      <c r="AV1016" s="36"/>
      <c r="AW1016" s="36"/>
    </row>
    <row r="1017" spans="42:49">
      <c r="AP1017" s="36"/>
      <c r="AQ1017" s="36"/>
      <c r="AR1017" s="36"/>
      <c r="AS1017" s="36"/>
      <c r="AT1017" s="36"/>
      <c r="AU1017" s="36"/>
      <c r="AV1017" s="36"/>
      <c r="AW1017" s="36"/>
    </row>
    <row r="1018" spans="42:49">
      <c r="AP1018" s="36"/>
      <c r="AQ1018" s="36"/>
      <c r="AR1018" s="36"/>
      <c r="AS1018" s="36"/>
      <c r="AT1018" s="36"/>
      <c r="AU1018" s="36"/>
      <c r="AV1018" s="36"/>
      <c r="AW1018" s="36"/>
    </row>
    <row r="1019" spans="42:49">
      <c r="AP1019" s="36"/>
      <c r="AQ1019" s="36"/>
      <c r="AR1019" s="36"/>
      <c r="AS1019" s="36"/>
      <c r="AT1019" s="36"/>
      <c r="AU1019" s="36"/>
      <c r="AV1019" s="36"/>
      <c r="AW1019" s="36"/>
    </row>
    <row r="1020" spans="42:49">
      <c r="AP1020" s="36"/>
      <c r="AQ1020" s="36"/>
      <c r="AR1020" s="36"/>
      <c r="AS1020" s="36"/>
      <c r="AT1020" s="36"/>
      <c r="AU1020" s="36"/>
      <c r="AV1020" s="36"/>
      <c r="AW1020" s="36"/>
    </row>
    <row r="1021" spans="42:49">
      <c r="AP1021" s="36"/>
      <c r="AQ1021" s="36"/>
      <c r="AR1021" s="36"/>
      <c r="AS1021" s="36"/>
      <c r="AT1021" s="36"/>
      <c r="AU1021" s="36"/>
      <c r="AV1021" s="36"/>
      <c r="AW1021" s="36"/>
    </row>
    <row r="1022" spans="42:49">
      <c r="AP1022" s="36"/>
      <c r="AQ1022" s="36"/>
      <c r="AR1022" s="36"/>
      <c r="AS1022" s="36"/>
      <c r="AT1022" s="36"/>
      <c r="AU1022" s="36"/>
      <c r="AV1022" s="36"/>
      <c r="AW1022" s="36"/>
    </row>
    <row r="1023" spans="42:49">
      <c r="AP1023" s="36"/>
      <c r="AQ1023" s="36"/>
      <c r="AR1023" s="36"/>
      <c r="AS1023" s="36"/>
      <c r="AT1023" s="36"/>
      <c r="AU1023" s="36"/>
      <c r="AV1023" s="36"/>
      <c r="AW1023" s="36"/>
    </row>
    <row r="1024" spans="42:49">
      <c r="AP1024" s="36"/>
      <c r="AQ1024" s="36"/>
      <c r="AR1024" s="36"/>
      <c r="AS1024" s="36"/>
      <c r="AT1024" s="36"/>
      <c r="AU1024" s="36"/>
      <c r="AV1024" s="36"/>
      <c r="AW1024" s="36"/>
    </row>
    <row r="1025" spans="42:49">
      <c r="AP1025" s="36"/>
      <c r="AQ1025" s="36"/>
      <c r="AR1025" s="36"/>
      <c r="AS1025" s="36"/>
      <c r="AT1025" s="36"/>
      <c r="AU1025" s="36"/>
      <c r="AV1025" s="36"/>
      <c r="AW1025" s="36"/>
    </row>
    <row r="1026" spans="42:49">
      <c r="AP1026" s="36"/>
      <c r="AQ1026" s="36"/>
      <c r="AR1026" s="36"/>
      <c r="AS1026" s="36"/>
      <c r="AT1026" s="36"/>
      <c r="AU1026" s="36"/>
      <c r="AV1026" s="36"/>
      <c r="AW1026" s="36"/>
    </row>
    <row r="1027" spans="42:49">
      <c r="AP1027" s="36"/>
      <c r="AQ1027" s="36"/>
      <c r="AR1027" s="36"/>
      <c r="AS1027" s="36"/>
      <c r="AT1027" s="36"/>
      <c r="AU1027" s="36"/>
      <c r="AV1027" s="36"/>
      <c r="AW1027" s="36"/>
    </row>
    <row r="1028" spans="42:49">
      <c r="AP1028" s="36"/>
      <c r="AQ1028" s="36"/>
      <c r="AR1028" s="36"/>
      <c r="AS1028" s="36"/>
      <c r="AT1028" s="36"/>
      <c r="AU1028" s="36"/>
      <c r="AV1028" s="36"/>
      <c r="AW1028" s="36"/>
    </row>
    <row r="1029" spans="42:49">
      <c r="AP1029" s="36"/>
      <c r="AQ1029" s="36"/>
      <c r="AR1029" s="36"/>
      <c r="AS1029" s="36"/>
      <c r="AT1029" s="36"/>
      <c r="AU1029" s="36"/>
      <c r="AV1029" s="36"/>
      <c r="AW1029" s="36"/>
    </row>
    <row r="1030" spans="42:49">
      <c r="AP1030" s="36"/>
      <c r="AQ1030" s="36"/>
      <c r="AR1030" s="36"/>
      <c r="AS1030" s="36"/>
      <c r="AT1030" s="36"/>
      <c r="AU1030" s="36"/>
      <c r="AV1030" s="36"/>
      <c r="AW1030" s="36"/>
    </row>
    <row r="1031" spans="42:49">
      <c r="AP1031" s="36"/>
      <c r="AQ1031" s="36"/>
      <c r="AR1031" s="36"/>
      <c r="AS1031" s="36"/>
      <c r="AT1031" s="36"/>
      <c r="AU1031" s="36"/>
      <c r="AV1031" s="36"/>
      <c r="AW1031" s="36"/>
    </row>
    <row r="1032" spans="42:49">
      <c r="AP1032" s="36"/>
      <c r="AQ1032" s="36"/>
      <c r="AR1032" s="36"/>
      <c r="AS1032" s="36"/>
      <c r="AT1032" s="36"/>
      <c r="AU1032" s="36"/>
      <c r="AV1032" s="36"/>
      <c r="AW1032" s="36"/>
    </row>
    <row r="1033" spans="42:49">
      <c r="AP1033" s="36"/>
      <c r="AQ1033" s="36"/>
      <c r="AR1033" s="36"/>
      <c r="AS1033" s="36"/>
      <c r="AT1033" s="36"/>
      <c r="AU1033" s="36"/>
      <c r="AV1033" s="36"/>
      <c r="AW1033" s="36"/>
    </row>
    <row r="1034" spans="42:49">
      <c r="AP1034" s="36"/>
      <c r="AQ1034" s="36"/>
      <c r="AR1034" s="36"/>
      <c r="AS1034" s="36"/>
      <c r="AT1034" s="36"/>
      <c r="AU1034" s="36"/>
      <c r="AV1034" s="36"/>
      <c r="AW1034" s="36"/>
    </row>
    <row r="1035" spans="42:49">
      <c r="AP1035" s="36"/>
      <c r="AQ1035" s="36"/>
      <c r="AR1035" s="36"/>
      <c r="AS1035" s="36"/>
      <c r="AT1035" s="36"/>
      <c r="AU1035" s="36"/>
      <c r="AV1035" s="36"/>
      <c r="AW1035" s="36"/>
    </row>
    <row r="1036" spans="42:49">
      <c r="AP1036" s="36"/>
      <c r="AQ1036" s="36"/>
      <c r="AR1036" s="36"/>
      <c r="AS1036" s="36"/>
      <c r="AT1036" s="36"/>
      <c r="AU1036" s="36"/>
      <c r="AV1036" s="36"/>
      <c r="AW1036" s="36"/>
    </row>
    <row r="1037" spans="42:49">
      <c r="AP1037" s="36"/>
      <c r="AQ1037" s="36"/>
      <c r="AR1037" s="36"/>
      <c r="AS1037" s="36"/>
      <c r="AT1037" s="36"/>
      <c r="AU1037" s="36"/>
      <c r="AV1037" s="36"/>
      <c r="AW1037" s="36"/>
    </row>
    <row r="1038" spans="42:49">
      <c r="AP1038" s="36"/>
      <c r="AQ1038" s="36"/>
      <c r="AR1038" s="36"/>
      <c r="AS1038" s="36"/>
      <c r="AT1038" s="36"/>
      <c r="AU1038" s="36"/>
      <c r="AV1038" s="36"/>
      <c r="AW1038" s="36"/>
    </row>
    <row r="1039" spans="42:49">
      <c r="AP1039" s="36"/>
      <c r="AQ1039" s="36"/>
      <c r="AR1039" s="36"/>
      <c r="AS1039" s="36"/>
      <c r="AT1039" s="36"/>
      <c r="AU1039" s="36"/>
      <c r="AV1039" s="36"/>
      <c r="AW1039" s="36"/>
    </row>
    <row r="1040" spans="42:49">
      <c r="AP1040" s="36"/>
      <c r="AQ1040" s="36"/>
      <c r="AR1040" s="36"/>
      <c r="AS1040" s="36"/>
      <c r="AT1040" s="36"/>
      <c r="AU1040" s="36"/>
      <c r="AV1040" s="36"/>
      <c r="AW1040" s="36"/>
    </row>
    <row r="1041" spans="42:49">
      <c r="AP1041" s="36"/>
      <c r="AQ1041" s="36"/>
      <c r="AR1041" s="36"/>
      <c r="AS1041" s="36"/>
      <c r="AT1041" s="36"/>
      <c r="AU1041" s="36"/>
      <c r="AV1041" s="36"/>
      <c r="AW1041" s="36"/>
    </row>
    <row r="1042" spans="42:49">
      <c r="AP1042" s="36"/>
      <c r="AQ1042" s="36"/>
      <c r="AR1042" s="36"/>
      <c r="AS1042" s="36"/>
      <c r="AT1042" s="36"/>
      <c r="AU1042" s="36"/>
      <c r="AV1042" s="36"/>
      <c r="AW1042" s="36"/>
    </row>
    <row r="1043" spans="42:49">
      <c r="AP1043" s="36"/>
      <c r="AQ1043" s="36"/>
      <c r="AR1043" s="36"/>
      <c r="AS1043" s="36"/>
      <c r="AT1043" s="36"/>
      <c r="AU1043" s="36"/>
      <c r="AV1043" s="36"/>
      <c r="AW1043" s="36"/>
    </row>
    <row r="1044" spans="42:49">
      <c r="AP1044" s="36"/>
      <c r="AQ1044" s="36"/>
      <c r="AR1044" s="36"/>
      <c r="AS1044" s="36"/>
      <c r="AT1044" s="36"/>
      <c r="AU1044" s="36"/>
      <c r="AV1044" s="36"/>
      <c r="AW1044" s="36"/>
    </row>
    <row r="1045" spans="42:49">
      <c r="AP1045" s="36"/>
      <c r="AQ1045" s="36"/>
      <c r="AR1045" s="36"/>
      <c r="AS1045" s="36"/>
      <c r="AT1045" s="36"/>
      <c r="AU1045" s="36"/>
      <c r="AV1045" s="36"/>
      <c r="AW1045" s="36"/>
    </row>
    <row r="1046" spans="42:49">
      <c r="AP1046" s="36"/>
      <c r="AQ1046" s="36"/>
      <c r="AR1046" s="36"/>
      <c r="AS1046" s="36"/>
      <c r="AT1046" s="36"/>
      <c r="AU1046" s="36"/>
      <c r="AV1046" s="36"/>
      <c r="AW1046" s="36"/>
    </row>
    <row r="1047" spans="42:49">
      <c r="AP1047" s="36"/>
      <c r="AQ1047" s="36"/>
      <c r="AR1047" s="36"/>
      <c r="AS1047" s="36"/>
      <c r="AT1047" s="36"/>
      <c r="AU1047" s="36"/>
      <c r="AV1047" s="36"/>
      <c r="AW1047" s="36"/>
    </row>
    <row r="1048" spans="42:49">
      <c r="AP1048" s="36"/>
      <c r="AQ1048" s="36"/>
      <c r="AR1048" s="36"/>
      <c r="AS1048" s="36"/>
      <c r="AT1048" s="36"/>
      <c r="AU1048" s="36"/>
      <c r="AV1048" s="36"/>
      <c r="AW1048" s="36"/>
    </row>
    <row r="1049" spans="42:49">
      <c r="AP1049" s="36"/>
      <c r="AQ1049" s="36"/>
      <c r="AR1049" s="36"/>
      <c r="AS1049" s="36"/>
      <c r="AT1049" s="36"/>
      <c r="AU1049" s="36"/>
      <c r="AV1049" s="36"/>
      <c r="AW1049" s="36"/>
    </row>
    <row r="1050" spans="42:49">
      <c r="AP1050" s="36"/>
      <c r="AQ1050" s="36"/>
      <c r="AR1050" s="36"/>
      <c r="AS1050" s="36"/>
      <c r="AT1050" s="36"/>
      <c r="AU1050" s="36"/>
      <c r="AV1050" s="36"/>
      <c r="AW1050" s="36"/>
    </row>
    <row r="1051" spans="42:49">
      <c r="AP1051" s="36"/>
      <c r="AQ1051" s="36"/>
      <c r="AR1051" s="36"/>
      <c r="AS1051" s="36"/>
      <c r="AT1051" s="36"/>
      <c r="AU1051" s="36"/>
      <c r="AV1051" s="36"/>
      <c r="AW1051" s="36"/>
    </row>
    <row r="1052" spans="42:49">
      <c r="AP1052" s="36"/>
      <c r="AQ1052" s="36"/>
      <c r="AR1052" s="36"/>
      <c r="AS1052" s="36"/>
      <c r="AT1052" s="36"/>
      <c r="AU1052" s="36"/>
      <c r="AV1052" s="36"/>
      <c r="AW1052" s="36"/>
    </row>
    <row r="1053" spans="42:49">
      <c r="AP1053" s="36"/>
      <c r="AQ1053" s="36"/>
      <c r="AR1053" s="36"/>
      <c r="AS1053" s="36"/>
      <c r="AT1053" s="36"/>
      <c r="AU1053" s="36"/>
      <c r="AV1053" s="36"/>
      <c r="AW1053" s="36"/>
    </row>
    <row r="1054" spans="42:49">
      <c r="AP1054" s="36"/>
      <c r="AQ1054" s="36"/>
      <c r="AR1054" s="36"/>
      <c r="AS1054" s="36"/>
      <c r="AT1054" s="36"/>
      <c r="AU1054" s="36"/>
      <c r="AV1054" s="36"/>
      <c r="AW1054" s="36"/>
    </row>
    <row r="1055" spans="42:49">
      <c r="AP1055" s="36"/>
      <c r="AQ1055" s="36"/>
      <c r="AR1055" s="36"/>
      <c r="AS1055" s="36"/>
      <c r="AT1055" s="36"/>
      <c r="AU1055" s="36"/>
      <c r="AV1055" s="36"/>
      <c r="AW1055" s="36"/>
    </row>
    <row r="1056" spans="42:49">
      <c r="AP1056" s="36"/>
      <c r="AQ1056" s="36"/>
      <c r="AR1056" s="36"/>
      <c r="AS1056" s="36"/>
      <c r="AT1056" s="36"/>
      <c r="AU1056" s="36"/>
      <c r="AV1056" s="36"/>
      <c r="AW1056" s="36"/>
    </row>
    <row r="1057" spans="42:49">
      <c r="AP1057" s="36"/>
      <c r="AQ1057" s="36"/>
      <c r="AR1057" s="36"/>
      <c r="AS1057" s="36"/>
      <c r="AT1057" s="36"/>
      <c r="AU1057" s="36"/>
      <c r="AV1057" s="36"/>
      <c r="AW1057" s="36"/>
    </row>
    <row r="1058" spans="42:49">
      <c r="AP1058" s="36"/>
      <c r="AQ1058" s="36"/>
      <c r="AR1058" s="36"/>
      <c r="AS1058" s="36"/>
      <c r="AT1058" s="36"/>
      <c r="AU1058" s="36"/>
      <c r="AV1058" s="36"/>
      <c r="AW1058" s="36"/>
    </row>
    <row r="1059" spans="42:49">
      <c r="AP1059" s="36"/>
      <c r="AQ1059" s="36"/>
      <c r="AR1059" s="36"/>
      <c r="AS1059" s="36"/>
      <c r="AT1059" s="36"/>
      <c r="AU1059" s="36"/>
      <c r="AV1059" s="36"/>
      <c r="AW1059" s="36"/>
    </row>
    <row r="1060" spans="42:49">
      <c r="AP1060" s="36"/>
      <c r="AQ1060" s="36"/>
      <c r="AR1060" s="36"/>
      <c r="AS1060" s="36"/>
      <c r="AT1060" s="36"/>
      <c r="AU1060" s="36"/>
      <c r="AV1060" s="36"/>
      <c r="AW1060" s="36"/>
    </row>
    <row r="1061" spans="42:49">
      <c r="AP1061" s="36"/>
      <c r="AQ1061" s="36"/>
      <c r="AR1061" s="36"/>
      <c r="AS1061" s="36"/>
      <c r="AT1061" s="36"/>
      <c r="AU1061" s="36"/>
      <c r="AV1061" s="36"/>
      <c r="AW1061" s="36"/>
    </row>
    <row r="1062" spans="42:49">
      <c r="AP1062" s="36"/>
      <c r="AQ1062" s="36"/>
      <c r="AR1062" s="36"/>
      <c r="AS1062" s="36"/>
      <c r="AT1062" s="36"/>
      <c r="AU1062" s="36"/>
      <c r="AV1062" s="36"/>
      <c r="AW1062" s="36"/>
    </row>
    <row r="1063" spans="42:49">
      <c r="AP1063" s="36"/>
      <c r="AQ1063" s="36"/>
      <c r="AR1063" s="36"/>
      <c r="AS1063" s="36"/>
      <c r="AT1063" s="36"/>
      <c r="AU1063" s="36"/>
      <c r="AV1063" s="36"/>
      <c r="AW1063" s="36"/>
    </row>
    <row r="1064" spans="42:49">
      <c r="AP1064" s="36"/>
      <c r="AQ1064" s="36"/>
      <c r="AR1064" s="36"/>
      <c r="AS1064" s="36"/>
      <c r="AT1064" s="36"/>
      <c r="AU1064" s="36"/>
      <c r="AV1064" s="36"/>
      <c r="AW1064" s="36"/>
    </row>
    <row r="1065" spans="42:49">
      <c r="AP1065" s="36"/>
      <c r="AQ1065" s="36"/>
      <c r="AR1065" s="36"/>
      <c r="AS1065" s="36"/>
      <c r="AT1065" s="36"/>
      <c r="AU1065" s="36"/>
      <c r="AV1065" s="36"/>
      <c r="AW1065" s="36"/>
    </row>
    <row r="1066" spans="42:49">
      <c r="AP1066" s="36"/>
      <c r="AQ1066" s="36"/>
      <c r="AR1066" s="36"/>
      <c r="AS1066" s="36"/>
      <c r="AT1066" s="36"/>
      <c r="AU1066" s="36"/>
      <c r="AV1066" s="36"/>
      <c r="AW1066" s="36"/>
    </row>
    <row r="1067" spans="42:49">
      <c r="AP1067" s="36"/>
      <c r="AQ1067" s="36"/>
      <c r="AR1067" s="36"/>
      <c r="AS1067" s="36"/>
      <c r="AT1067" s="36"/>
      <c r="AU1067" s="36"/>
      <c r="AV1067" s="36"/>
      <c r="AW1067" s="36"/>
    </row>
    <row r="1068" spans="42:49">
      <c r="AP1068" s="36"/>
      <c r="AQ1068" s="36"/>
      <c r="AR1068" s="36"/>
      <c r="AS1068" s="36"/>
      <c r="AT1068" s="36"/>
      <c r="AU1068" s="36"/>
      <c r="AV1068" s="36"/>
      <c r="AW1068" s="36"/>
    </row>
    <row r="1069" spans="42:49">
      <c r="AP1069" s="36"/>
      <c r="AQ1069" s="36"/>
      <c r="AR1069" s="36"/>
      <c r="AS1069" s="36"/>
      <c r="AT1069" s="36"/>
      <c r="AU1069" s="36"/>
      <c r="AV1069" s="36"/>
      <c r="AW1069" s="36"/>
    </row>
    <row r="1070" spans="42:49">
      <c r="AP1070" s="36"/>
      <c r="AQ1070" s="36"/>
      <c r="AR1070" s="36"/>
      <c r="AS1070" s="36"/>
      <c r="AT1070" s="36"/>
      <c r="AU1070" s="36"/>
      <c r="AV1070" s="36"/>
      <c r="AW1070" s="36"/>
    </row>
    <row r="1071" spans="42:49">
      <c r="AP1071" s="36"/>
      <c r="AQ1071" s="36"/>
      <c r="AR1071" s="36"/>
      <c r="AS1071" s="36"/>
      <c r="AT1071" s="36"/>
      <c r="AU1071" s="36"/>
      <c r="AV1071" s="36"/>
      <c r="AW1071" s="36"/>
    </row>
    <row r="1072" spans="42:49">
      <c r="AP1072" s="36"/>
      <c r="AQ1072" s="36"/>
      <c r="AR1072" s="36"/>
      <c r="AS1072" s="36"/>
      <c r="AT1072" s="36"/>
      <c r="AU1072" s="36"/>
      <c r="AV1072" s="36"/>
      <c r="AW1072" s="36"/>
    </row>
    <row r="1073" spans="42:49">
      <c r="AP1073" s="36"/>
      <c r="AQ1073" s="36"/>
      <c r="AR1073" s="36"/>
      <c r="AS1073" s="36"/>
      <c r="AT1073" s="36"/>
      <c r="AU1073" s="36"/>
      <c r="AV1073" s="36"/>
      <c r="AW1073" s="36"/>
    </row>
    <row r="1074" spans="42:49">
      <c r="AP1074" s="36"/>
      <c r="AQ1074" s="36"/>
      <c r="AR1074" s="36"/>
      <c r="AS1074" s="36"/>
      <c r="AT1074" s="36"/>
      <c r="AU1074" s="36"/>
      <c r="AV1074" s="36"/>
      <c r="AW1074" s="36"/>
    </row>
    <row r="1075" spans="42:49">
      <c r="AP1075" s="36"/>
      <c r="AQ1075" s="36"/>
      <c r="AR1075" s="36"/>
      <c r="AS1075" s="36"/>
      <c r="AT1075" s="36"/>
      <c r="AU1075" s="36"/>
      <c r="AV1075" s="36"/>
      <c r="AW1075" s="36"/>
    </row>
    <row r="1076" spans="42:49">
      <c r="AP1076" s="36"/>
      <c r="AQ1076" s="36"/>
      <c r="AR1076" s="36"/>
      <c r="AS1076" s="36"/>
      <c r="AT1076" s="36"/>
      <c r="AU1076" s="36"/>
      <c r="AV1076" s="36"/>
      <c r="AW1076" s="36"/>
    </row>
    <row r="1077" spans="42:49">
      <c r="AP1077" s="36"/>
      <c r="AQ1077" s="36"/>
      <c r="AR1077" s="36"/>
      <c r="AS1077" s="36"/>
      <c r="AT1077" s="36"/>
      <c r="AU1077" s="36"/>
      <c r="AV1077" s="36"/>
      <c r="AW1077" s="36"/>
    </row>
    <row r="1078" spans="42:49">
      <c r="AP1078" s="36"/>
      <c r="AQ1078" s="36"/>
      <c r="AR1078" s="36"/>
      <c r="AS1078" s="36"/>
      <c r="AT1078" s="36"/>
      <c r="AU1078" s="36"/>
      <c r="AV1078" s="36"/>
      <c r="AW1078" s="36"/>
    </row>
    <row r="1079" spans="42:49">
      <c r="AP1079" s="36"/>
      <c r="AQ1079" s="36"/>
      <c r="AR1079" s="36"/>
      <c r="AS1079" s="36"/>
      <c r="AT1079" s="36"/>
      <c r="AU1079" s="36"/>
      <c r="AV1079" s="36"/>
      <c r="AW1079" s="36"/>
    </row>
    <row r="1080" spans="42:49">
      <c r="AP1080" s="36"/>
      <c r="AQ1080" s="36"/>
      <c r="AR1080" s="36"/>
      <c r="AS1080" s="36"/>
      <c r="AT1080" s="36"/>
      <c r="AU1080" s="36"/>
      <c r="AV1080" s="36"/>
      <c r="AW1080" s="36"/>
    </row>
    <row r="1081" spans="42:49">
      <c r="AP1081" s="36"/>
      <c r="AQ1081" s="36"/>
      <c r="AR1081" s="36"/>
      <c r="AS1081" s="36"/>
      <c r="AT1081" s="36"/>
      <c r="AU1081" s="36"/>
      <c r="AV1081" s="36"/>
      <c r="AW1081" s="36"/>
    </row>
    <row r="1082" spans="42:49">
      <c r="AP1082" s="36"/>
      <c r="AQ1082" s="36"/>
      <c r="AR1082" s="36"/>
      <c r="AS1082" s="36"/>
      <c r="AT1082" s="36"/>
      <c r="AU1082" s="36"/>
      <c r="AV1082" s="36"/>
      <c r="AW1082" s="36"/>
    </row>
    <row r="1083" spans="42:49">
      <c r="AP1083" s="36"/>
      <c r="AQ1083" s="36"/>
      <c r="AR1083" s="36"/>
      <c r="AS1083" s="36"/>
      <c r="AT1083" s="36"/>
      <c r="AU1083" s="36"/>
      <c r="AV1083" s="36"/>
      <c r="AW1083" s="36"/>
    </row>
    <row r="1084" spans="42:49">
      <c r="AP1084" s="36"/>
      <c r="AQ1084" s="36"/>
      <c r="AR1084" s="36"/>
      <c r="AS1084" s="36"/>
      <c r="AT1084" s="36"/>
      <c r="AU1084" s="36"/>
      <c r="AV1084" s="36"/>
      <c r="AW1084" s="36"/>
    </row>
    <row r="1085" spans="42:49">
      <c r="AP1085" s="36"/>
      <c r="AQ1085" s="36"/>
      <c r="AR1085" s="36"/>
      <c r="AS1085" s="36"/>
      <c r="AT1085" s="36"/>
      <c r="AU1085" s="36"/>
      <c r="AV1085" s="36"/>
      <c r="AW1085" s="36"/>
    </row>
    <row r="1086" spans="42:49">
      <c r="AP1086" s="36"/>
      <c r="AQ1086" s="36"/>
      <c r="AR1086" s="36"/>
      <c r="AS1086" s="36"/>
      <c r="AT1086" s="36"/>
      <c r="AU1086" s="36"/>
      <c r="AV1086" s="36"/>
      <c r="AW1086" s="36"/>
    </row>
    <row r="1087" spans="42:49">
      <c r="AP1087" s="36"/>
      <c r="AQ1087" s="36"/>
      <c r="AR1087" s="36"/>
      <c r="AS1087" s="36"/>
      <c r="AT1087" s="36"/>
      <c r="AU1087" s="36"/>
      <c r="AV1087" s="36"/>
      <c r="AW1087" s="36"/>
    </row>
    <row r="1088" spans="42:49">
      <c r="AP1088" s="36"/>
      <c r="AQ1088" s="36"/>
      <c r="AR1088" s="36"/>
      <c r="AS1088" s="36"/>
      <c r="AT1088" s="36"/>
      <c r="AU1088" s="36"/>
      <c r="AV1088" s="36"/>
      <c r="AW1088" s="36"/>
    </row>
    <row r="1089" spans="42:49">
      <c r="AP1089" s="36"/>
      <c r="AQ1089" s="36"/>
      <c r="AR1089" s="36"/>
      <c r="AS1089" s="36"/>
      <c r="AT1089" s="36"/>
      <c r="AU1089" s="36"/>
      <c r="AV1089" s="36"/>
      <c r="AW1089" s="36"/>
    </row>
    <row r="1090" spans="42:49">
      <c r="AP1090" s="36"/>
      <c r="AQ1090" s="36"/>
      <c r="AR1090" s="36"/>
      <c r="AS1090" s="36"/>
      <c r="AT1090" s="36"/>
      <c r="AU1090" s="36"/>
      <c r="AV1090" s="36"/>
      <c r="AW1090" s="36"/>
    </row>
    <row r="1091" spans="42:49">
      <c r="AP1091" s="36"/>
      <c r="AQ1091" s="36"/>
      <c r="AR1091" s="36"/>
      <c r="AS1091" s="36"/>
      <c r="AT1091" s="36"/>
      <c r="AU1091" s="36"/>
      <c r="AV1091" s="36"/>
      <c r="AW1091" s="36"/>
    </row>
    <row r="1092" spans="42:49">
      <c r="AP1092" s="36"/>
      <c r="AQ1092" s="36"/>
      <c r="AR1092" s="36"/>
      <c r="AS1092" s="36"/>
      <c r="AT1092" s="36"/>
      <c r="AU1092" s="36"/>
      <c r="AV1092" s="36"/>
      <c r="AW1092" s="36"/>
    </row>
    <row r="1093" spans="42:49">
      <c r="AP1093" s="36"/>
      <c r="AQ1093" s="36"/>
      <c r="AR1093" s="36"/>
      <c r="AS1093" s="36"/>
      <c r="AT1093" s="36"/>
      <c r="AU1093" s="36"/>
      <c r="AV1093" s="36"/>
      <c r="AW1093" s="36"/>
    </row>
    <row r="1094" spans="42:49">
      <c r="AP1094" s="36"/>
      <c r="AQ1094" s="36"/>
      <c r="AR1094" s="36"/>
      <c r="AS1094" s="36"/>
      <c r="AT1094" s="36"/>
      <c r="AU1094" s="36"/>
      <c r="AV1094" s="36"/>
      <c r="AW1094" s="36"/>
    </row>
    <row r="1095" spans="42:49">
      <c r="AP1095" s="36"/>
      <c r="AQ1095" s="36"/>
      <c r="AR1095" s="36"/>
      <c r="AS1095" s="36"/>
      <c r="AT1095" s="36"/>
      <c r="AU1095" s="36"/>
      <c r="AV1095" s="36"/>
      <c r="AW1095" s="36"/>
    </row>
    <row r="1096" spans="42:49">
      <c r="AP1096" s="36"/>
      <c r="AQ1096" s="36"/>
      <c r="AR1096" s="36"/>
      <c r="AS1096" s="36"/>
      <c r="AT1096" s="36"/>
      <c r="AU1096" s="36"/>
      <c r="AV1096" s="36"/>
      <c r="AW1096" s="36"/>
    </row>
    <row r="1097" spans="42:49">
      <c r="AP1097" s="36"/>
      <c r="AQ1097" s="36"/>
      <c r="AR1097" s="36"/>
      <c r="AS1097" s="36"/>
      <c r="AT1097" s="36"/>
      <c r="AU1097" s="36"/>
      <c r="AV1097" s="36"/>
      <c r="AW1097" s="36"/>
    </row>
    <row r="1098" spans="42:49">
      <c r="AP1098" s="36"/>
      <c r="AQ1098" s="36"/>
      <c r="AR1098" s="36"/>
      <c r="AS1098" s="36"/>
      <c r="AT1098" s="36"/>
      <c r="AU1098" s="36"/>
      <c r="AV1098" s="36"/>
      <c r="AW1098" s="36"/>
    </row>
    <row r="1099" spans="42:49">
      <c r="AP1099" s="36"/>
      <c r="AQ1099" s="36"/>
      <c r="AR1099" s="36"/>
      <c r="AS1099" s="36"/>
      <c r="AT1099" s="36"/>
      <c r="AU1099" s="36"/>
      <c r="AV1099" s="36"/>
      <c r="AW1099" s="36"/>
    </row>
    <row r="1100" spans="42:49">
      <c r="AP1100" s="36"/>
      <c r="AQ1100" s="36"/>
      <c r="AR1100" s="36"/>
      <c r="AS1100" s="36"/>
      <c r="AT1100" s="36"/>
      <c r="AU1100" s="36"/>
      <c r="AV1100" s="36"/>
      <c r="AW1100" s="36"/>
    </row>
    <row r="1101" spans="42:49">
      <c r="AP1101" s="36"/>
      <c r="AQ1101" s="36"/>
      <c r="AR1101" s="36"/>
      <c r="AS1101" s="36"/>
      <c r="AT1101" s="36"/>
      <c r="AU1101" s="36"/>
      <c r="AV1101" s="36"/>
      <c r="AW1101" s="36"/>
    </row>
    <row r="1102" spans="42:49">
      <c r="AP1102" s="36"/>
      <c r="AQ1102" s="36"/>
      <c r="AR1102" s="36"/>
      <c r="AS1102" s="36"/>
      <c r="AT1102" s="36"/>
      <c r="AU1102" s="36"/>
      <c r="AV1102" s="36"/>
      <c r="AW1102" s="36"/>
    </row>
    <row r="1103" spans="42:49">
      <c r="AP1103" s="36"/>
      <c r="AQ1103" s="36"/>
      <c r="AR1103" s="36"/>
      <c r="AS1103" s="36"/>
      <c r="AT1103" s="36"/>
      <c r="AU1103" s="36"/>
      <c r="AV1103" s="36"/>
      <c r="AW1103" s="36"/>
    </row>
    <row r="1104" spans="42:49">
      <c r="AP1104" s="36"/>
      <c r="AQ1104" s="36"/>
      <c r="AR1104" s="36"/>
      <c r="AS1104" s="36"/>
      <c r="AT1104" s="36"/>
      <c r="AU1104" s="36"/>
      <c r="AV1104" s="36"/>
      <c r="AW1104" s="36"/>
    </row>
    <row r="1105" spans="42:49">
      <c r="AP1105" s="36"/>
      <c r="AQ1105" s="36"/>
      <c r="AR1105" s="36"/>
      <c r="AS1105" s="36"/>
      <c r="AT1105" s="36"/>
      <c r="AU1105" s="36"/>
      <c r="AV1105" s="36"/>
      <c r="AW1105" s="36"/>
    </row>
    <row r="1106" spans="42:49">
      <c r="AP1106" s="36"/>
      <c r="AQ1106" s="36"/>
      <c r="AR1106" s="36"/>
      <c r="AS1106" s="36"/>
      <c r="AT1106" s="36"/>
      <c r="AU1106" s="36"/>
      <c r="AV1106" s="36"/>
      <c r="AW1106" s="36"/>
    </row>
    <row r="1107" spans="42:49">
      <c r="AP1107" s="36"/>
      <c r="AQ1107" s="36"/>
      <c r="AR1107" s="36"/>
      <c r="AS1107" s="36"/>
      <c r="AT1107" s="36"/>
      <c r="AU1107" s="36"/>
      <c r="AV1107" s="36"/>
      <c r="AW1107" s="36"/>
    </row>
    <row r="1108" spans="42:49">
      <c r="AP1108" s="36"/>
      <c r="AQ1108" s="36"/>
      <c r="AR1108" s="36"/>
      <c r="AS1108" s="36"/>
      <c r="AT1108" s="36"/>
      <c r="AU1108" s="36"/>
      <c r="AV1108" s="36"/>
      <c r="AW1108" s="36"/>
    </row>
    <row r="1109" spans="42:49">
      <c r="AP1109" s="36"/>
      <c r="AQ1109" s="36"/>
      <c r="AR1109" s="36"/>
      <c r="AS1109" s="36"/>
      <c r="AT1109" s="36"/>
      <c r="AU1109" s="36"/>
      <c r="AV1109" s="36"/>
      <c r="AW1109" s="36"/>
    </row>
    <row r="1110" spans="42:49">
      <c r="AP1110" s="36"/>
      <c r="AQ1110" s="36"/>
      <c r="AR1110" s="36"/>
      <c r="AS1110" s="36"/>
      <c r="AT1110" s="36"/>
      <c r="AU1110" s="36"/>
      <c r="AV1110" s="36"/>
      <c r="AW1110" s="36"/>
    </row>
    <row r="1111" spans="42:49">
      <c r="AP1111" s="36"/>
      <c r="AQ1111" s="36"/>
      <c r="AR1111" s="36"/>
      <c r="AS1111" s="36"/>
      <c r="AT1111" s="36"/>
      <c r="AU1111" s="36"/>
      <c r="AV1111" s="36"/>
      <c r="AW1111" s="36"/>
    </row>
    <row r="1112" spans="42:49">
      <c r="AP1112" s="36"/>
      <c r="AQ1112" s="36"/>
      <c r="AR1112" s="36"/>
      <c r="AS1112" s="36"/>
      <c r="AT1112" s="36"/>
      <c r="AU1112" s="36"/>
      <c r="AV1112" s="36"/>
      <c r="AW1112" s="36"/>
    </row>
    <row r="1113" spans="42:49">
      <c r="AP1113" s="36"/>
      <c r="AQ1113" s="36"/>
      <c r="AR1113" s="36"/>
      <c r="AS1113" s="36"/>
      <c r="AT1113" s="36"/>
      <c r="AU1113" s="36"/>
      <c r="AV1113" s="36"/>
      <c r="AW1113" s="36"/>
    </row>
    <row r="1114" spans="42:49">
      <c r="AP1114" s="36"/>
      <c r="AQ1114" s="36"/>
      <c r="AR1114" s="36"/>
      <c r="AS1114" s="36"/>
      <c r="AT1114" s="36"/>
      <c r="AU1114" s="36"/>
      <c r="AV1114" s="36"/>
      <c r="AW1114" s="36"/>
    </row>
    <row r="1115" spans="42:49">
      <c r="AP1115" s="36"/>
      <c r="AQ1115" s="36"/>
      <c r="AR1115" s="36"/>
      <c r="AS1115" s="36"/>
      <c r="AT1115" s="36"/>
      <c r="AU1115" s="36"/>
      <c r="AV1115" s="36"/>
      <c r="AW1115" s="36"/>
    </row>
    <row r="1116" spans="42:49">
      <c r="AP1116" s="36"/>
      <c r="AQ1116" s="36"/>
      <c r="AR1116" s="36"/>
      <c r="AS1116" s="36"/>
      <c r="AT1116" s="36"/>
      <c r="AU1116" s="36"/>
      <c r="AV1116" s="36"/>
      <c r="AW1116" s="36"/>
    </row>
    <row r="1117" spans="42:49">
      <c r="AP1117" s="36"/>
      <c r="AQ1117" s="36"/>
      <c r="AR1117" s="36"/>
      <c r="AS1117" s="36"/>
      <c r="AT1117" s="36"/>
      <c r="AU1117" s="36"/>
      <c r="AV1117" s="36"/>
      <c r="AW1117" s="36"/>
    </row>
    <row r="1118" spans="42:49">
      <c r="AP1118" s="36"/>
      <c r="AQ1118" s="36"/>
      <c r="AR1118" s="36"/>
      <c r="AS1118" s="36"/>
      <c r="AT1118" s="36"/>
      <c r="AU1118" s="36"/>
      <c r="AV1118" s="36"/>
      <c r="AW1118" s="36"/>
    </row>
    <row r="1119" spans="42:49">
      <c r="AP1119" s="36"/>
      <c r="AQ1119" s="36"/>
      <c r="AR1119" s="36"/>
      <c r="AS1119" s="36"/>
      <c r="AT1119" s="36"/>
      <c r="AU1119" s="36"/>
      <c r="AV1119" s="36"/>
      <c r="AW1119" s="36"/>
    </row>
    <row r="1120" spans="42:49">
      <c r="AP1120" s="36"/>
      <c r="AQ1120" s="36"/>
      <c r="AR1120" s="36"/>
      <c r="AS1120" s="36"/>
      <c r="AT1120" s="36"/>
      <c r="AU1120" s="36"/>
      <c r="AV1120" s="36"/>
      <c r="AW1120" s="36"/>
    </row>
    <row r="1121" spans="42:49">
      <c r="AP1121" s="36"/>
      <c r="AQ1121" s="36"/>
      <c r="AR1121" s="36"/>
      <c r="AS1121" s="36"/>
      <c r="AT1121" s="36"/>
      <c r="AU1121" s="36"/>
      <c r="AV1121" s="36"/>
      <c r="AW1121" s="36"/>
    </row>
    <row r="1122" spans="42:49">
      <c r="AP1122" s="36"/>
      <c r="AQ1122" s="36"/>
      <c r="AR1122" s="36"/>
      <c r="AS1122" s="36"/>
      <c r="AT1122" s="36"/>
      <c r="AU1122" s="36"/>
      <c r="AV1122" s="36"/>
      <c r="AW1122" s="36"/>
    </row>
    <row r="1123" spans="42:49">
      <c r="AP1123" s="36"/>
      <c r="AQ1123" s="36"/>
      <c r="AR1123" s="36"/>
      <c r="AS1123" s="36"/>
      <c r="AT1123" s="36"/>
      <c r="AU1123" s="36"/>
      <c r="AV1123" s="36"/>
      <c r="AW1123" s="36"/>
    </row>
    <row r="1124" spans="42:49">
      <c r="AP1124" s="36"/>
      <c r="AQ1124" s="36"/>
      <c r="AR1124" s="36"/>
      <c r="AS1124" s="36"/>
      <c r="AT1124" s="36"/>
      <c r="AU1124" s="36"/>
      <c r="AV1124" s="36"/>
      <c r="AW1124" s="36"/>
    </row>
    <row r="1125" spans="42:49">
      <c r="AP1125" s="36"/>
      <c r="AQ1125" s="36"/>
      <c r="AR1125" s="36"/>
      <c r="AS1125" s="36"/>
      <c r="AT1125" s="36"/>
      <c r="AU1125" s="36"/>
      <c r="AV1125" s="36"/>
      <c r="AW1125" s="36"/>
    </row>
    <row r="1126" spans="42:49">
      <c r="AP1126" s="36"/>
      <c r="AQ1126" s="36"/>
      <c r="AR1126" s="36"/>
      <c r="AS1126" s="36"/>
      <c r="AT1126" s="36"/>
      <c r="AU1126" s="36"/>
      <c r="AV1126" s="36"/>
      <c r="AW1126" s="36"/>
    </row>
    <row r="1127" spans="42:49">
      <c r="AP1127" s="36"/>
      <c r="AQ1127" s="36"/>
      <c r="AR1127" s="36"/>
      <c r="AS1127" s="36"/>
      <c r="AT1127" s="36"/>
      <c r="AU1127" s="36"/>
      <c r="AV1127" s="36"/>
      <c r="AW1127" s="36"/>
    </row>
    <row r="1128" spans="42:49">
      <c r="AP1128" s="36"/>
      <c r="AQ1128" s="36"/>
      <c r="AR1128" s="36"/>
      <c r="AS1128" s="36"/>
      <c r="AT1128" s="36"/>
      <c r="AU1128" s="36"/>
      <c r="AV1128" s="36"/>
      <c r="AW1128" s="36"/>
    </row>
    <row r="1129" spans="42:49">
      <c r="AP1129" s="36"/>
      <c r="AQ1129" s="36"/>
      <c r="AR1129" s="36"/>
      <c r="AS1129" s="36"/>
      <c r="AT1129" s="36"/>
      <c r="AU1129" s="36"/>
      <c r="AV1129" s="36"/>
      <c r="AW1129" s="36"/>
    </row>
    <row r="1130" spans="42:49">
      <c r="AP1130" s="36"/>
      <c r="AQ1130" s="36"/>
      <c r="AR1130" s="36"/>
      <c r="AS1130" s="36"/>
      <c r="AT1130" s="36"/>
      <c r="AU1130" s="36"/>
      <c r="AV1130" s="36"/>
      <c r="AW1130" s="36"/>
    </row>
    <row r="1131" spans="42:49">
      <c r="AP1131" s="36"/>
      <c r="AQ1131" s="36"/>
      <c r="AR1131" s="36"/>
      <c r="AS1131" s="36"/>
      <c r="AT1131" s="36"/>
      <c r="AU1131" s="36"/>
      <c r="AV1131" s="36"/>
      <c r="AW1131" s="36"/>
    </row>
    <row r="1132" spans="42:49">
      <c r="AP1132" s="36"/>
      <c r="AQ1132" s="36"/>
      <c r="AR1132" s="36"/>
      <c r="AS1132" s="36"/>
      <c r="AT1132" s="36"/>
      <c r="AU1132" s="36"/>
      <c r="AV1132" s="36"/>
      <c r="AW1132" s="36"/>
    </row>
    <row r="1133" spans="42:49">
      <c r="AP1133" s="36"/>
      <c r="AQ1133" s="36"/>
      <c r="AR1133" s="36"/>
      <c r="AS1133" s="36"/>
      <c r="AT1133" s="36"/>
      <c r="AU1133" s="36"/>
      <c r="AV1133" s="36"/>
      <c r="AW1133" s="36"/>
    </row>
    <row r="1134" spans="42:49">
      <c r="AP1134" s="36"/>
      <c r="AQ1134" s="36"/>
      <c r="AR1134" s="36"/>
      <c r="AS1134" s="36"/>
      <c r="AT1134" s="36"/>
      <c r="AU1134" s="36"/>
      <c r="AV1134" s="36"/>
      <c r="AW1134" s="36"/>
    </row>
    <row r="1135" spans="42:49">
      <c r="AP1135" s="36"/>
      <c r="AQ1135" s="36"/>
      <c r="AR1135" s="36"/>
      <c r="AS1135" s="36"/>
      <c r="AT1135" s="36"/>
      <c r="AU1135" s="36"/>
      <c r="AV1135" s="36"/>
      <c r="AW1135" s="36"/>
    </row>
    <row r="1136" spans="42:49">
      <c r="AP1136" s="36"/>
      <c r="AQ1136" s="36"/>
      <c r="AR1136" s="36"/>
      <c r="AS1136" s="36"/>
      <c r="AT1136" s="36"/>
      <c r="AU1136" s="36"/>
      <c r="AV1136" s="36"/>
      <c r="AW1136" s="36"/>
    </row>
    <row r="1137" spans="42:49">
      <c r="AP1137" s="36"/>
      <c r="AQ1137" s="36"/>
      <c r="AR1137" s="36"/>
      <c r="AS1137" s="36"/>
      <c r="AT1137" s="36"/>
      <c r="AU1137" s="36"/>
      <c r="AV1137" s="36"/>
      <c r="AW1137" s="36"/>
    </row>
    <row r="1138" spans="42:49">
      <c r="AP1138" s="36"/>
      <c r="AQ1138" s="36"/>
      <c r="AR1138" s="36"/>
      <c r="AS1138" s="36"/>
      <c r="AT1138" s="36"/>
      <c r="AU1138" s="36"/>
      <c r="AV1138" s="36"/>
      <c r="AW1138" s="36"/>
    </row>
    <row r="1139" spans="42:49">
      <c r="AP1139" s="36"/>
      <c r="AQ1139" s="36"/>
      <c r="AR1139" s="36"/>
      <c r="AS1139" s="36"/>
      <c r="AT1139" s="36"/>
      <c r="AU1139" s="36"/>
      <c r="AV1139" s="36"/>
      <c r="AW1139" s="36"/>
    </row>
    <row r="1140" spans="42:49">
      <c r="AP1140" s="36"/>
      <c r="AQ1140" s="36"/>
      <c r="AR1140" s="36"/>
      <c r="AS1140" s="36"/>
      <c r="AT1140" s="36"/>
      <c r="AU1140" s="36"/>
      <c r="AV1140" s="36"/>
      <c r="AW1140" s="36"/>
    </row>
    <row r="1141" spans="42:49">
      <c r="AP1141" s="36"/>
      <c r="AQ1141" s="36"/>
      <c r="AR1141" s="36"/>
      <c r="AS1141" s="36"/>
      <c r="AT1141" s="36"/>
      <c r="AU1141" s="36"/>
      <c r="AV1141" s="36"/>
      <c r="AW1141" s="36"/>
    </row>
    <row r="1142" spans="42:49">
      <c r="AP1142" s="36"/>
      <c r="AQ1142" s="36"/>
      <c r="AR1142" s="36"/>
      <c r="AS1142" s="36"/>
      <c r="AT1142" s="36"/>
      <c r="AU1142" s="36"/>
      <c r="AV1142" s="36"/>
      <c r="AW1142" s="36"/>
    </row>
    <row r="1143" spans="42:49">
      <c r="AP1143" s="36"/>
      <c r="AQ1143" s="36"/>
      <c r="AR1143" s="36"/>
      <c r="AS1143" s="36"/>
      <c r="AT1143" s="36"/>
      <c r="AU1143" s="36"/>
      <c r="AV1143" s="36"/>
      <c r="AW1143" s="36"/>
    </row>
    <row r="1144" spans="42:49">
      <c r="AP1144" s="36"/>
      <c r="AQ1144" s="36"/>
      <c r="AR1144" s="36"/>
      <c r="AS1144" s="36"/>
      <c r="AT1144" s="36"/>
      <c r="AU1144" s="36"/>
      <c r="AV1144" s="36"/>
      <c r="AW1144" s="36"/>
    </row>
    <row r="1145" spans="42:49">
      <c r="AP1145" s="36"/>
      <c r="AQ1145" s="36"/>
      <c r="AR1145" s="36"/>
      <c r="AS1145" s="36"/>
      <c r="AT1145" s="36"/>
      <c r="AU1145" s="36"/>
      <c r="AV1145" s="36"/>
      <c r="AW1145" s="36"/>
    </row>
    <row r="1146" spans="42:49">
      <c r="AP1146" s="36"/>
      <c r="AQ1146" s="36"/>
      <c r="AR1146" s="36"/>
      <c r="AS1146" s="36"/>
      <c r="AT1146" s="36"/>
      <c r="AU1146" s="36"/>
      <c r="AV1146" s="36"/>
      <c r="AW1146" s="36"/>
    </row>
    <row r="1147" spans="42:49">
      <c r="AP1147" s="36"/>
      <c r="AQ1147" s="36"/>
      <c r="AR1147" s="36"/>
      <c r="AS1147" s="36"/>
      <c r="AT1147" s="36"/>
      <c r="AU1147" s="36"/>
      <c r="AV1147" s="36"/>
      <c r="AW1147" s="36"/>
    </row>
    <row r="1148" spans="42:49">
      <c r="AP1148" s="36"/>
      <c r="AQ1148" s="36"/>
      <c r="AR1148" s="36"/>
      <c r="AS1148" s="36"/>
      <c r="AT1148" s="36"/>
      <c r="AU1148" s="36"/>
      <c r="AV1148" s="36"/>
      <c r="AW1148" s="36"/>
    </row>
    <row r="1149" spans="42:49">
      <c r="AP1149" s="36"/>
      <c r="AQ1149" s="36"/>
      <c r="AR1149" s="36"/>
      <c r="AS1149" s="36"/>
      <c r="AT1149" s="36"/>
      <c r="AU1149" s="36"/>
      <c r="AV1149" s="36"/>
      <c r="AW1149" s="36"/>
    </row>
    <row r="1150" spans="42:49">
      <c r="AP1150" s="36"/>
      <c r="AQ1150" s="36"/>
      <c r="AR1150" s="36"/>
      <c r="AS1150" s="36"/>
      <c r="AT1150" s="36"/>
      <c r="AU1150" s="36"/>
      <c r="AV1150" s="36"/>
      <c r="AW1150" s="36"/>
    </row>
    <row r="1151" spans="42:49">
      <c r="AP1151" s="36"/>
      <c r="AQ1151" s="36"/>
      <c r="AR1151" s="36"/>
      <c r="AS1151" s="36"/>
      <c r="AT1151" s="36"/>
      <c r="AU1151" s="36"/>
      <c r="AV1151" s="36"/>
      <c r="AW1151" s="36"/>
    </row>
    <row r="1152" spans="42:49">
      <c r="AP1152" s="36"/>
      <c r="AQ1152" s="36"/>
      <c r="AR1152" s="36"/>
      <c r="AS1152" s="36"/>
      <c r="AT1152" s="36"/>
      <c r="AU1152" s="36"/>
      <c r="AV1152" s="36"/>
      <c r="AW1152" s="36"/>
    </row>
    <row r="1153" spans="42:49">
      <c r="AP1153" s="36"/>
      <c r="AQ1153" s="36"/>
      <c r="AR1153" s="36"/>
      <c r="AS1153" s="36"/>
      <c r="AT1153" s="36"/>
      <c r="AU1153" s="36"/>
      <c r="AV1153" s="36"/>
      <c r="AW1153" s="36"/>
    </row>
    <row r="1154" spans="42:49">
      <c r="AP1154" s="36"/>
      <c r="AQ1154" s="36"/>
      <c r="AR1154" s="36"/>
      <c r="AS1154" s="36"/>
      <c r="AT1154" s="36"/>
      <c r="AU1154" s="36"/>
      <c r="AV1154" s="36"/>
      <c r="AW1154" s="36"/>
    </row>
    <row r="1155" spans="42:49">
      <c r="AP1155" s="36"/>
      <c r="AQ1155" s="36"/>
      <c r="AR1155" s="36"/>
      <c r="AS1155" s="36"/>
      <c r="AT1155" s="36"/>
      <c r="AU1155" s="36"/>
      <c r="AV1155" s="36"/>
      <c r="AW1155" s="36"/>
    </row>
    <row r="1156" spans="42:49">
      <c r="AP1156" s="36"/>
      <c r="AQ1156" s="36"/>
      <c r="AR1156" s="36"/>
      <c r="AS1156" s="36"/>
      <c r="AT1156" s="36"/>
      <c r="AU1156" s="36"/>
      <c r="AV1156" s="36"/>
      <c r="AW1156" s="36"/>
    </row>
    <row r="1157" spans="42:49">
      <c r="AP1157" s="36"/>
      <c r="AQ1157" s="36"/>
      <c r="AR1157" s="36"/>
      <c r="AS1157" s="36"/>
      <c r="AT1157" s="36"/>
      <c r="AU1157" s="36"/>
      <c r="AV1157" s="36"/>
      <c r="AW1157" s="36"/>
    </row>
    <row r="1158" spans="42:49">
      <c r="AP1158" s="36"/>
      <c r="AQ1158" s="36"/>
      <c r="AR1158" s="36"/>
      <c r="AS1158" s="36"/>
      <c r="AT1158" s="36"/>
      <c r="AU1158" s="36"/>
      <c r="AV1158" s="36"/>
      <c r="AW1158" s="36"/>
    </row>
    <row r="1159" spans="42:49">
      <c r="AP1159" s="36"/>
      <c r="AQ1159" s="36"/>
      <c r="AR1159" s="36"/>
      <c r="AS1159" s="36"/>
      <c r="AT1159" s="36"/>
      <c r="AU1159" s="36"/>
      <c r="AV1159" s="36"/>
      <c r="AW1159" s="36"/>
    </row>
    <row r="1160" spans="42:49">
      <c r="AP1160" s="36"/>
      <c r="AQ1160" s="36"/>
      <c r="AR1160" s="36"/>
      <c r="AS1160" s="36"/>
      <c r="AT1160" s="36"/>
      <c r="AU1160" s="36"/>
      <c r="AV1160" s="36"/>
      <c r="AW1160" s="36"/>
    </row>
    <row r="1161" spans="42:49">
      <c r="AP1161" s="36"/>
      <c r="AQ1161" s="36"/>
      <c r="AR1161" s="36"/>
      <c r="AS1161" s="36"/>
      <c r="AT1161" s="36"/>
      <c r="AU1161" s="36"/>
      <c r="AV1161" s="36"/>
      <c r="AW1161" s="36"/>
    </row>
    <row r="1162" spans="42:49">
      <c r="AP1162" s="36"/>
      <c r="AQ1162" s="36"/>
      <c r="AR1162" s="36"/>
      <c r="AS1162" s="36"/>
      <c r="AT1162" s="36"/>
      <c r="AU1162" s="36"/>
      <c r="AV1162" s="36"/>
      <c r="AW1162" s="36"/>
    </row>
    <row r="1163" spans="42:49">
      <c r="AP1163" s="36"/>
      <c r="AQ1163" s="36"/>
      <c r="AR1163" s="36"/>
      <c r="AS1163" s="36"/>
      <c r="AT1163" s="36"/>
      <c r="AU1163" s="36"/>
      <c r="AV1163" s="36"/>
      <c r="AW1163" s="36"/>
    </row>
    <row r="1164" spans="42:49">
      <c r="AP1164" s="36"/>
      <c r="AQ1164" s="36"/>
      <c r="AR1164" s="36"/>
      <c r="AS1164" s="36"/>
      <c r="AT1164" s="36"/>
      <c r="AU1164" s="36"/>
      <c r="AV1164" s="36"/>
      <c r="AW1164" s="36"/>
    </row>
    <row r="1165" spans="42:49">
      <c r="AP1165" s="36"/>
      <c r="AQ1165" s="36"/>
      <c r="AR1165" s="36"/>
      <c r="AS1165" s="36"/>
      <c r="AT1165" s="36"/>
      <c r="AU1165" s="36"/>
      <c r="AV1165" s="36"/>
      <c r="AW1165" s="36"/>
    </row>
    <row r="1166" spans="42:49">
      <c r="AP1166" s="36"/>
      <c r="AQ1166" s="36"/>
      <c r="AR1166" s="36"/>
      <c r="AS1166" s="36"/>
      <c r="AT1166" s="36"/>
      <c r="AU1166" s="36"/>
      <c r="AV1166" s="36"/>
      <c r="AW1166" s="36"/>
    </row>
    <row r="1167" spans="42:49">
      <c r="AP1167" s="36"/>
      <c r="AQ1167" s="36"/>
      <c r="AR1167" s="36"/>
      <c r="AS1167" s="36"/>
      <c r="AT1167" s="36"/>
      <c r="AU1167" s="36"/>
      <c r="AV1167" s="36"/>
      <c r="AW1167" s="36"/>
    </row>
    <row r="1168" spans="42:49">
      <c r="AP1168" s="36"/>
      <c r="AQ1168" s="36"/>
      <c r="AR1168" s="36"/>
      <c r="AS1168" s="36"/>
      <c r="AT1168" s="36"/>
      <c r="AU1168" s="36"/>
      <c r="AV1168" s="36"/>
      <c r="AW1168" s="36"/>
    </row>
    <row r="1169" spans="42:49">
      <c r="AP1169" s="36"/>
      <c r="AQ1169" s="36"/>
      <c r="AR1169" s="36"/>
      <c r="AS1169" s="36"/>
      <c r="AT1169" s="36"/>
      <c r="AU1169" s="36"/>
      <c r="AV1169" s="36"/>
      <c r="AW1169" s="36"/>
    </row>
    <row r="1170" spans="42:49">
      <c r="AP1170" s="36"/>
      <c r="AQ1170" s="36"/>
      <c r="AR1170" s="36"/>
      <c r="AS1170" s="36"/>
      <c r="AT1170" s="36"/>
      <c r="AU1170" s="36"/>
      <c r="AV1170" s="36"/>
      <c r="AW1170" s="36"/>
    </row>
    <row r="1171" spans="42:49">
      <c r="AP1171" s="36"/>
      <c r="AQ1171" s="36"/>
      <c r="AR1171" s="36"/>
      <c r="AS1171" s="36"/>
      <c r="AT1171" s="36"/>
      <c r="AU1171" s="36"/>
      <c r="AV1171" s="36"/>
      <c r="AW1171" s="36"/>
    </row>
    <row r="1172" spans="42:49">
      <c r="AP1172" s="36"/>
      <c r="AQ1172" s="36"/>
      <c r="AR1172" s="36"/>
      <c r="AS1172" s="36"/>
      <c r="AT1172" s="36"/>
      <c r="AU1172" s="36"/>
      <c r="AV1172" s="36"/>
      <c r="AW1172" s="36"/>
    </row>
    <row r="1173" spans="42:49">
      <c r="AP1173" s="36"/>
      <c r="AQ1173" s="36"/>
      <c r="AR1173" s="36"/>
      <c r="AS1173" s="36"/>
      <c r="AT1173" s="36"/>
      <c r="AU1173" s="36"/>
      <c r="AV1173" s="36"/>
      <c r="AW1173" s="36"/>
    </row>
    <row r="1174" spans="42:49">
      <c r="AP1174" s="36"/>
      <c r="AQ1174" s="36"/>
      <c r="AR1174" s="36"/>
      <c r="AS1174" s="36"/>
      <c r="AT1174" s="36"/>
      <c r="AU1174" s="36"/>
      <c r="AV1174" s="36"/>
      <c r="AW1174" s="36"/>
    </row>
    <row r="1175" spans="42:49">
      <c r="AP1175" s="36"/>
      <c r="AQ1175" s="36"/>
      <c r="AR1175" s="36"/>
      <c r="AS1175" s="36"/>
      <c r="AT1175" s="36"/>
      <c r="AU1175" s="36"/>
      <c r="AV1175" s="36"/>
      <c r="AW1175" s="36"/>
    </row>
    <row r="1176" spans="42:49">
      <c r="AP1176" s="36"/>
      <c r="AQ1176" s="36"/>
      <c r="AR1176" s="36"/>
      <c r="AS1176" s="36"/>
      <c r="AT1176" s="36"/>
      <c r="AU1176" s="36"/>
      <c r="AV1176" s="36"/>
      <c r="AW1176" s="36"/>
    </row>
    <row r="1177" spans="42:49">
      <c r="AP1177" s="36"/>
      <c r="AQ1177" s="36"/>
      <c r="AR1177" s="36"/>
      <c r="AS1177" s="36"/>
      <c r="AT1177" s="36"/>
      <c r="AU1177" s="36"/>
      <c r="AV1177" s="36"/>
      <c r="AW1177" s="36"/>
    </row>
    <row r="1178" spans="42:49">
      <c r="AP1178" s="36"/>
      <c r="AQ1178" s="36"/>
      <c r="AR1178" s="36"/>
      <c r="AS1178" s="36"/>
      <c r="AT1178" s="36"/>
      <c r="AU1178" s="36"/>
      <c r="AV1178" s="36"/>
      <c r="AW1178" s="36"/>
    </row>
    <row r="1179" spans="42:49">
      <c r="AP1179" s="36"/>
      <c r="AQ1179" s="36"/>
      <c r="AR1179" s="36"/>
      <c r="AS1179" s="36"/>
      <c r="AT1179" s="36"/>
      <c r="AU1179" s="36"/>
      <c r="AV1179" s="36"/>
      <c r="AW1179" s="36"/>
    </row>
    <row r="1180" spans="42:49">
      <c r="AP1180" s="36"/>
      <c r="AQ1180" s="36"/>
      <c r="AR1180" s="36"/>
      <c r="AS1180" s="36"/>
      <c r="AT1180" s="36"/>
      <c r="AU1180" s="36"/>
      <c r="AV1180" s="36"/>
      <c r="AW1180" s="36"/>
    </row>
    <row r="1181" spans="42:49">
      <c r="AP1181" s="36"/>
      <c r="AQ1181" s="36"/>
      <c r="AR1181" s="36"/>
      <c r="AS1181" s="36"/>
      <c r="AT1181" s="36"/>
      <c r="AU1181" s="36"/>
      <c r="AV1181" s="36"/>
      <c r="AW1181" s="36"/>
    </row>
    <row r="1182" spans="42:49">
      <c r="AP1182" s="36"/>
      <c r="AQ1182" s="36"/>
      <c r="AR1182" s="36"/>
      <c r="AS1182" s="36"/>
      <c r="AT1182" s="36"/>
      <c r="AU1182" s="36"/>
      <c r="AV1182" s="36"/>
      <c r="AW1182" s="36"/>
    </row>
    <row r="1183" spans="42:49">
      <c r="AP1183" s="36"/>
      <c r="AQ1183" s="36"/>
      <c r="AR1183" s="36"/>
      <c r="AS1183" s="36"/>
      <c r="AT1183" s="36"/>
      <c r="AU1183" s="36"/>
      <c r="AV1183" s="36"/>
      <c r="AW1183" s="36"/>
    </row>
    <row r="1184" spans="42:49">
      <c r="AP1184" s="36"/>
      <c r="AQ1184" s="36"/>
      <c r="AR1184" s="36"/>
      <c r="AS1184" s="36"/>
      <c r="AT1184" s="36"/>
      <c r="AU1184" s="36"/>
      <c r="AV1184" s="36"/>
      <c r="AW1184" s="36"/>
    </row>
    <row r="1185" spans="42:49">
      <c r="AP1185" s="36"/>
      <c r="AQ1185" s="36"/>
      <c r="AR1185" s="36"/>
      <c r="AS1185" s="36"/>
      <c r="AT1185" s="36"/>
      <c r="AU1185" s="36"/>
      <c r="AV1185" s="36"/>
      <c r="AW1185" s="36"/>
    </row>
    <row r="1186" spans="42:49">
      <c r="AP1186" s="36"/>
      <c r="AQ1186" s="36"/>
      <c r="AR1186" s="36"/>
      <c r="AS1186" s="36"/>
      <c r="AT1186" s="36"/>
      <c r="AU1186" s="36"/>
      <c r="AV1186" s="36"/>
      <c r="AW1186" s="36"/>
    </row>
    <row r="1187" spans="42:49">
      <c r="AP1187" s="36"/>
      <c r="AQ1187" s="36"/>
      <c r="AR1187" s="36"/>
      <c r="AS1187" s="36"/>
      <c r="AT1187" s="36"/>
      <c r="AU1187" s="36"/>
      <c r="AV1187" s="36"/>
      <c r="AW1187" s="36"/>
    </row>
    <row r="1188" spans="42:49">
      <c r="AP1188" s="36"/>
      <c r="AQ1188" s="36"/>
      <c r="AR1188" s="36"/>
      <c r="AS1188" s="36"/>
      <c r="AT1188" s="36"/>
      <c r="AU1188" s="36"/>
      <c r="AV1188" s="36"/>
      <c r="AW1188" s="36"/>
    </row>
    <row r="1189" spans="42:49">
      <c r="AP1189" s="36"/>
      <c r="AQ1189" s="36"/>
      <c r="AR1189" s="36"/>
      <c r="AS1189" s="36"/>
      <c r="AT1189" s="36"/>
      <c r="AU1189" s="36"/>
      <c r="AV1189" s="36"/>
      <c r="AW1189" s="36"/>
    </row>
    <row r="1190" spans="42:49">
      <c r="AP1190" s="36"/>
      <c r="AQ1190" s="36"/>
      <c r="AR1190" s="36"/>
      <c r="AS1190" s="36"/>
      <c r="AT1190" s="36"/>
      <c r="AU1190" s="36"/>
      <c r="AV1190" s="36"/>
      <c r="AW1190" s="36"/>
    </row>
    <row r="1191" spans="42:49">
      <c r="AP1191" s="36"/>
      <c r="AQ1191" s="36"/>
      <c r="AR1191" s="36"/>
      <c r="AS1191" s="36"/>
      <c r="AT1191" s="36"/>
      <c r="AU1191" s="36"/>
      <c r="AV1191" s="36"/>
      <c r="AW1191" s="36"/>
    </row>
    <row r="1192" spans="42:49">
      <c r="AP1192" s="36"/>
      <c r="AQ1192" s="36"/>
      <c r="AR1192" s="36"/>
      <c r="AS1192" s="36"/>
      <c r="AT1192" s="36"/>
      <c r="AU1192" s="36"/>
      <c r="AV1192" s="36"/>
      <c r="AW1192" s="36"/>
    </row>
    <row r="1193" spans="42:49">
      <c r="AP1193" s="36"/>
      <c r="AQ1193" s="36"/>
      <c r="AR1193" s="36"/>
      <c r="AS1193" s="36"/>
      <c r="AT1193" s="36"/>
      <c r="AU1193" s="36"/>
      <c r="AV1193" s="36"/>
      <c r="AW1193" s="36"/>
    </row>
    <row r="1194" spans="42:49">
      <c r="AP1194" s="36"/>
      <c r="AQ1194" s="36"/>
      <c r="AR1194" s="36"/>
      <c r="AS1194" s="36"/>
      <c r="AT1194" s="36"/>
      <c r="AU1194" s="36"/>
      <c r="AV1194" s="36"/>
      <c r="AW1194" s="36"/>
    </row>
    <row r="1195" spans="42:49">
      <c r="AP1195" s="36"/>
      <c r="AQ1195" s="36"/>
      <c r="AR1195" s="36"/>
      <c r="AS1195" s="36"/>
      <c r="AT1195" s="36"/>
      <c r="AU1195" s="36"/>
      <c r="AV1195" s="36"/>
      <c r="AW1195" s="36"/>
    </row>
    <row r="1196" spans="42:49">
      <c r="AP1196" s="36"/>
      <c r="AQ1196" s="36"/>
      <c r="AR1196" s="36"/>
      <c r="AS1196" s="36"/>
      <c r="AT1196" s="36"/>
      <c r="AU1196" s="36"/>
      <c r="AV1196" s="36"/>
      <c r="AW1196" s="36"/>
    </row>
    <row r="1197" spans="42:49">
      <c r="AP1197" s="36"/>
      <c r="AQ1197" s="36"/>
      <c r="AR1197" s="36"/>
      <c r="AS1197" s="36"/>
      <c r="AT1197" s="36"/>
      <c r="AU1197" s="36"/>
      <c r="AV1197" s="36"/>
      <c r="AW1197" s="36"/>
    </row>
    <row r="1198" spans="42:49">
      <c r="AP1198" s="36"/>
      <c r="AQ1198" s="36"/>
      <c r="AR1198" s="36"/>
      <c r="AS1198" s="36"/>
      <c r="AT1198" s="36"/>
      <c r="AU1198" s="36"/>
      <c r="AV1198" s="36"/>
      <c r="AW1198" s="36"/>
    </row>
    <row r="1199" spans="42:49">
      <c r="AP1199" s="36"/>
      <c r="AQ1199" s="36"/>
      <c r="AR1199" s="36"/>
      <c r="AS1199" s="36"/>
      <c r="AT1199" s="36"/>
      <c r="AU1199" s="36"/>
      <c r="AV1199" s="36"/>
      <c r="AW1199" s="36"/>
    </row>
    <row r="1200" spans="42:49">
      <c r="AP1200" s="36"/>
      <c r="AQ1200" s="36"/>
      <c r="AR1200" s="36"/>
      <c r="AS1200" s="36"/>
      <c r="AT1200" s="36"/>
      <c r="AU1200" s="36"/>
      <c r="AV1200" s="36"/>
      <c r="AW1200" s="36"/>
    </row>
    <row r="1201" spans="42:49">
      <c r="AP1201" s="36"/>
      <c r="AQ1201" s="36"/>
      <c r="AR1201" s="36"/>
      <c r="AS1201" s="36"/>
      <c r="AT1201" s="36"/>
      <c r="AU1201" s="36"/>
      <c r="AV1201" s="36"/>
      <c r="AW1201" s="36"/>
    </row>
    <row r="1202" spans="42:49">
      <c r="AP1202" s="36"/>
      <c r="AQ1202" s="36"/>
      <c r="AR1202" s="36"/>
      <c r="AS1202" s="36"/>
      <c r="AT1202" s="36"/>
      <c r="AU1202" s="36"/>
      <c r="AV1202" s="36"/>
      <c r="AW1202" s="36"/>
    </row>
    <row r="1203" spans="42:49">
      <c r="AP1203" s="36"/>
      <c r="AQ1203" s="36"/>
      <c r="AR1203" s="36"/>
      <c r="AS1203" s="36"/>
      <c r="AT1203" s="36"/>
      <c r="AU1203" s="36"/>
      <c r="AV1203" s="36"/>
      <c r="AW1203" s="36"/>
    </row>
    <row r="1204" spans="42:49">
      <c r="AP1204" s="36"/>
      <c r="AQ1204" s="36"/>
      <c r="AR1204" s="36"/>
      <c r="AS1204" s="36"/>
      <c r="AT1204" s="36"/>
      <c r="AU1204" s="36"/>
      <c r="AV1204" s="36"/>
      <c r="AW1204" s="36"/>
    </row>
    <row r="1205" spans="42:49">
      <c r="AP1205" s="36"/>
      <c r="AQ1205" s="36"/>
      <c r="AR1205" s="36"/>
      <c r="AS1205" s="36"/>
      <c r="AT1205" s="36"/>
      <c r="AU1205" s="36"/>
      <c r="AV1205" s="36"/>
      <c r="AW1205" s="36"/>
    </row>
    <row r="1206" spans="42:49">
      <c r="AP1206" s="36"/>
      <c r="AQ1206" s="36"/>
      <c r="AR1206" s="36"/>
      <c r="AS1206" s="36"/>
      <c r="AT1206" s="36"/>
      <c r="AU1206" s="36"/>
      <c r="AV1206" s="36"/>
      <c r="AW1206" s="36"/>
    </row>
    <row r="1207" spans="42:49">
      <c r="AP1207" s="36"/>
      <c r="AQ1207" s="36"/>
      <c r="AR1207" s="36"/>
      <c r="AS1207" s="36"/>
      <c r="AT1207" s="36"/>
      <c r="AU1207" s="36"/>
      <c r="AV1207" s="36"/>
      <c r="AW1207" s="36"/>
    </row>
    <row r="1208" spans="42:49">
      <c r="AP1208" s="36"/>
      <c r="AQ1208" s="36"/>
      <c r="AR1208" s="36"/>
      <c r="AS1208" s="36"/>
      <c r="AT1208" s="36"/>
      <c r="AU1208" s="36"/>
      <c r="AV1208" s="36"/>
      <c r="AW1208" s="36"/>
    </row>
    <row r="1209" spans="42:49">
      <c r="AP1209" s="36"/>
      <c r="AQ1209" s="36"/>
      <c r="AR1209" s="36"/>
      <c r="AS1209" s="36"/>
      <c r="AT1209" s="36"/>
      <c r="AU1209" s="36"/>
      <c r="AV1209" s="36"/>
      <c r="AW1209" s="36"/>
    </row>
    <row r="1210" spans="42:49">
      <c r="AP1210" s="36"/>
      <c r="AQ1210" s="36"/>
      <c r="AR1210" s="36"/>
      <c r="AS1210" s="36"/>
      <c r="AT1210" s="36"/>
      <c r="AU1210" s="36"/>
      <c r="AV1210" s="36"/>
      <c r="AW1210" s="36"/>
    </row>
    <row r="1211" spans="42:49">
      <c r="AP1211" s="36"/>
      <c r="AQ1211" s="36"/>
      <c r="AR1211" s="36"/>
      <c r="AS1211" s="36"/>
      <c r="AT1211" s="36"/>
      <c r="AU1211" s="36"/>
      <c r="AV1211" s="36"/>
      <c r="AW1211" s="36"/>
    </row>
    <row r="1212" spans="42:49">
      <c r="AP1212" s="36"/>
      <c r="AQ1212" s="36"/>
      <c r="AR1212" s="36"/>
      <c r="AS1212" s="36"/>
      <c r="AT1212" s="36"/>
      <c r="AU1212" s="36"/>
      <c r="AV1212" s="36"/>
      <c r="AW1212" s="36"/>
    </row>
    <row r="1213" spans="42:49">
      <c r="AP1213" s="36"/>
      <c r="AQ1213" s="36"/>
      <c r="AR1213" s="36"/>
      <c r="AS1213" s="36"/>
      <c r="AT1213" s="36"/>
      <c r="AU1213" s="36"/>
      <c r="AV1213" s="36"/>
      <c r="AW1213" s="36"/>
    </row>
    <row r="1214" spans="42:49">
      <c r="AP1214" s="36"/>
      <c r="AQ1214" s="36"/>
      <c r="AR1214" s="36"/>
      <c r="AS1214" s="36"/>
      <c r="AT1214" s="36"/>
      <c r="AU1214" s="36"/>
      <c r="AV1214" s="36"/>
      <c r="AW1214" s="36"/>
    </row>
    <row r="1215" spans="42:49">
      <c r="AP1215" s="36"/>
      <c r="AQ1215" s="36"/>
      <c r="AR1215" s="36"/>
      <c r="AS1215" s="36"/>
      <c r="AT1215" s="36"/>
      <c r="AU1215" s="36"/>
      <c r="AV1215" s="36"/>
      <c r="AW1215" s="36"/>
    </row>
    <row r="1216" spans="42:49">
      <c r="AP1216" s="36"/>
      <c r="AQ1216" s="36"/>
      <c r="AR1216" s="36"/>
      <c r="AS1216" s="36"/>
      <c r="AT1216" s="36"/>
      <c r="AU1216" s="36"/>
      <c r="AV1216" s="36"/>
      <c r="AW1216" s="36"/>
    </row>
    <row r="1217" spans="42:49">
      <c r="AP1217" s="36"/>
      <c r="AQ1217" s="36"/>
      <c r="AR1217" s="36"/>
      <c r="AS1217" s="36"/>
      <c r="AT1217" s="36"/>
      <c r="AU1217" s="36"/>
      <c r="AV1217" s="36"/>
      <c r="AW1217" s="36"/>
    </row>
    <row r="1218" spans="42:49">
      <c r="AP1218" s="36"/>
      <c r="AQ1218" s="36"/>
      <c r="AR1218" s="36"/>
      <c r="AS1218" s="36"/>
      <c r="AT1218" s="36"/>
      <c r="AU1218" s="36"/>
      <c r="AV1218" s="36"/>
      <c r="AW1218" s="36"/>
    </row>
    <row r="1219" spans="42:49">
      <c r="AP1219" s="36"/>
      <c r="AQ1219" s="36"/>
      <c r="AR1219" s="36"/>
      <c r="AS1219" s="36"/>
      <c r="AT1219" s="36"/>
      <c r="AU1219" s="36"/>
      <c r="AV1219" s="36"/>
      <c r="AW1219" s="36"/>
    </row>
    <row r="1220" spans="42:49">
      <c r="AP1220" s="36"/>
      <c r="AQ1220" s="36"/>
      <c r="AR1220" s="36"/>
      <c r="AS1220" s="36"/>
      <c r="AT1220" s="36"/>
      <c r="AU1220" s="36"/>
      <c r="AV1220" s="36"/>
      <c r="AW1220" s="36"/>
    </row>
    <row r="1221" spans="42:49">
      <c r="AP1221" s="36"/>
      <c r="AQ1221" s="36"/>
      <c r="AR1221" s="36"/>
      <c r="AS1221" s="36"/>
      <c r="AT1221" s="36"/>
      <c r="AU1221" s="36"/>
      <c r="AV1221" s="36"/>
      <c r="AW1221" s="36"/>
    </row>
    <row r="1222" spans="42:49">
      <c r="AP1222" s="36"/>
      <c r="AQ1222" s="36"/>
      <c r="AR1222" s="36"/>
      <c r="AS1222" s="36"/>
      <c r="AT1222" s="36"/>
      <c r="AU1222" s="36"/>
      <c r="AV1222" s="36"/>
      <c r="AW1222" s="36"/>
    </row>
    <row r="1223" spans="42:49">
      <c r="AP1223" s="36"/>
      <c r="AQ1223" s="36"/>
      <c r="AR1223" s="36"/>
      <c r="AS1223" s="36"/>
      <c r="AT1223" s="36"/>
      <c r="AU1223" s="36"/>
      <c r="AV1223" s="36"/>
      <c r="AW1223" s="36"/>
    </row>
    <row r="1224" spans="42:49">
      <c r="AP1224" s="36"/>
      <c r="AQ1224" s="36"/>
      <c r="AR1224" s="36"/>
      <c r="AS1224" s="36"/>
      <c r="AT1224" s="36"/>
      <c r="AU1224" s="36"/>
      <c r="AV1224" s="36"/>
      <c r="AW1224" s="36"/>
    </row>
    <row r="1225" spans="42:49">
      <c r="AP1225" s="36"/>
      <c r="AQ1225" s="36"/>
      <c r="AR1225" s="36"/>
      <c r="AS1225" s="36"/>
      <c r="AT1225" s="36"/>
      <c r="AU1225" s="36"/>
      <c r="AV1225" s="36"/>
      <c r="AW1225" s="36"/>
    </row>
    <row r="1226" spans="42:49">
      <c r="AP1226" s="36"/>
      <c r="AQ1226" s="36"/>
      <c r="AR1226" s="36"/>
      <c r="AS1226" s="36"/>
      <c r="AT1226" s="36"/>
      <c r="AU1226" s="36"/>
      <c r="AV1226" s="36"/>
      <c r="AW1226" s="36"/>
    </row>
    <row r="1227" spans="42:49">
      <c r="AP1227" s="36"/>
      <c r="AQ1227" s="36"/>
      <c r="AR1227" s="36"/>
      <c r="AS1227" s="36"/>
      <c r="AT1227" s="36"/>
      <c r="AU1227" s="36"/>
      <c r="AV1227" s="36"/>
      <c r="AW1227" s="36"/>
    </row>
    <row r="1228" spans="42:49">
      <c r="AP1228" s="36"/>
      <c r="AQ1228" s="36"/>
      <c r="AR1228" s="36"/>
      <c r="AS1228" s="36"/>
      <c r="AT1228" s="36"/>
      <c r="AU1228" s="36"/>
      <c r="AV1228" s="36"/>
      <c r="AW1228" s="36"/>
    </row>
    <row r="1229" spans="42:49">
      <c r="AP1229" s="36"/>
      <c r="AQ1229" s="36"/>
      <c r="AR1229" s="36"/>
      <c r="AS1229" s="36"/>
      <c r="AT1229" s="36"/>
      <c r="AU1229" s="36"/>
      <c r="AV1229" s="36"/>
      <c r="AW1229" s="36"/>
    </row>
    <row r="1230" spans="42:49">
      <c r="AP1230" s="36"/>
      <c r="AQ1230" s="36"/>
      <c r="AR1230" s="36"/>
      <c r="AS1230" s="36"/>
      <c r="AT1230" s="36"/>
      <c r="AU1230" s="36"/>
      <c r="AV1230" s="36"/>
      <c r="AW1230" s="36"/>
    </row>
    <row r="1231" spans="42:49">
      <c r="AP1231" s="36"/>
      <c r="AQ1231" s="36"/>
      <c r="AR1231" s="36"/>
      <c r="AS1231" s="36"/>
      <c r="AT1231" s="36"/>
      <c r="AU1231" s="36"/>
      <c r="AV1231" s="36"/>
      <c r="AW1231" s="36"/>
    </row>
    <row r="1232" spans="42:49">
      <c r="AP1232" s="36"/>
      <c r="AQ1232" s="36"/>
      <c r="AR1232" s="36"/>
      <c r="AS1232" s="36"/>
      <c r="AT1232" s="36"/>
      <c r="AU1232" s="36"/>
      <c r="AV1232" s="36"/>
      <c r="AW1232" s="36"/>
    </row>
    <row r="1233" spans="42:49">
      <c r="AP1233" s="36"/>
      <c r="AQ1233" s="36"/>
      <c r="AR1233" s="36"/>
      <c r="AS1233" s="36"/>
      <c r="AT1233" s="36"/>
      <c r="AU1233" s="36"/>
      <c r="AV1233" s="36"/>
      <c r="AW1233" s="36"/>
    </row>
    <row r="1234" spans="42:49">
      <c r="AP1234" s="36"/>
      <c r="AQ1234" s="36"/>
      <c r="AR1234" s="36"/>
      <c r="AS1234" s="36"/>
      <c r="AT1234" s="36"/>
      <c r="AU1234" s="36"/>
      <c r="AV1234" s="36"/>
      <c r="AW1234" s="36"/>
    </row>
    <row r="1235" spans="42:49">
      <c r="AP1235" s="36"/>
      <c r="AQ1235" s="36"/>
      <c r="AR1235" s="36"/>
      <c r="AS1235" s="36"/>
      <c r="AT1235" s="36"/>
      <c r="AU1235" s="36"/>
      <c r="AV1235" s="36"/>
      <c r="AW1235" s="36"/>
    </row>
    <row r="1236" spans="42:49">
      <c r="AP1236" s="36"/>
      <c r="AQ1236" s="36"/>
      <c r="AR1236" s="36"/>
      <c r="AS1236" s="36"/>
      <c r="AT1236" s="36"/>
      <c r="AU1236" s="36"/>
      <c r="AV1236" s="36"/>
      <c r="AW1236" s="36"/>
    </row>
    <row r="1237" spans="42:49">
      <c r="AP1237" s="36"/>
      <c r="AQ1237" s="36"/>
      <c r="AR1237" s="36"/>
      <c r="AS1237" s="36"/>
      <c r="AT1237" s="36"/>
      <c r="AU1237" s="36"/>
      <c r="AV1237" s="36"/>
      <c r="AW1237" s="36"/>
    </row>
    <row r="1238" spans="42:49">
      <c r="AP1238" s="36"/>
      <c r="AQ1238" s="36"/>
      <c r="AR1238" s="36"/>
      <c r="AS1238" s="36"/>
      <c r="AT1238" s="36"/>
      <c r="AU1238" s="36"/>
      <c r="AV1238" s="36"/>
      <c r="AW1238" s="36"/>
    </row>
    <row r="1239" spans="42:49">
      <c r="AP1239" s="36"/>
      <c r="AQ1239" s="36"/>
      <c r="AR1239" s="36"/>
      <c r="AS1239" s="36"/>
      <c r="AT1239" s="36"/>
      <c r="AU1239" s="36"/>
      <c r="AV1239" s="36"/>
      <c r="AW1239" s="36"/>
    </row>
    <row r="1240" spans="42:49">
      <c r="AP1240" s="36"/>
      <c r="AQ1240" s="36"/>
      <c r="AR1240" s="36"/>
      <c r="AS1240" s="36"/>
      <c r="AT1240" s="36"/>
      <c r="AU1240" s="36"/>
      <c r="AV1240" s="36"/>
      <c r="AW1240" s="36"/>
    </row>
    <row r="1241" spans="42:49">
      <c r="AP1241" s="36"/>
      <c r="AQ1241" s="36"/>
      <c r="AR1241" s="36"/>
      <c r="AS1241" s="36"/>
      <c r="AT1241" s="36"/>
      <c r="AU1241" s="36"/>
      <c r="AV1241" s="36"/>
      <c r="AW1241" s="36"/>
    </row>
    <row r="1242" spans="42:49">
      <c r="AP1242" s="36"/>
      <c r="AQ1242" s="36"/>
      <c r="AR1242" s="36"/>
      <c r="AS1242" s="36"/>
      <c r="AT1242" s="36"/>
      <c r="AU1242" s="36"/>
      <c r="AV1242" s="36"/>
      <c r="AW1242" s="36"/>
    </row>
    <row r="1243" spans="42:49">
      <c r="AP1243" s="36"/>
      <c r="AQ1243" s="36"/>
      <c r="AR1243" s="36"/>
      <c r="AS1243" s="36"/>
      <c r="AT1243" s="36"/>
      <c r="AU1243" s="36"/>
      <c r="AV1243" s="36"/>
      <c r="AW1243" s="36"/>
    </row>
    <row r="1244" spans="42:49">
      <c r="AP1244" s="36"/>
      <c r="AQ1244" s="36"/>
      <c r="AR1244" s="36"/>
      <c r="AS1244" s="36"/>
      <c r="AT1244" s="36"/>
      <c r="AU1244" s="36"/>
      <c r="AV1244" s="36"/>
      <c r="AW1244" s="36"/>
    </row>
    <row r="1245" spans="42:49">
      <c r="AP1245" s="36"/>
      <c r="AQ1245" s="36"/>
      <c r="AR1245" s="36"/>
      <c r="AS1245" s="36"/>
      <c r="AT1245" s="36"/>
      <c r="AU1245" s="36"/>
      <c r="AV1245" s="36"/>
      <c r="AW1245" s="36"/>
    </row>
    <row r="1246" spans="42:49">
      <c r="AP1246" s="36"/>
      <c r="AQ1246" s="36"/>
      <c r="AR1246" s="36"/>
      <c r="AS1246" s="36"/>
      <c r="AT1246" s="36"/>
      <c r="AU1246" s="36"/>
      <c r="AV1246" s="36"/>
      <c r="AW1246" s="36"/>
    </row>
    <row r="1247" spans="42:49">
      <c r="AP1247" s="36"/>
      <c r="AQ1247" s="36"/>
      <c r="AR1247" s="36"/>
      <c r="AS1247" s="36"/>
      <c r="AT1247" s="36"/>
      <c r="AU1247" s="36"/>
      <c r="AV1247" s="36"/>
      <c r="AW1247" s="36"/>
    </row>
    <row r="1248" spans="42:49">
      <c r="AP1248" s="36"/>
      <c r="AQ1248" s="36"/>
      <c r="AR1248" s="36"/>
      <c r="AS1248" s="36"/>
      <c r="AT1248" s="36"/>
      <c r="AU1248" s="36"/>
      <c r="AV1248" s="36"/>
      <c r="AW1248" s="36"/>
    </row>
    <row r="1249" spans="42:49">
      <c r="AP1249" s="36"/>
      <c r="AQ1249" s="36"/>
      <c r="AR1249" s="36"/>
      <c r="AS1249" s="36"/>
      <c r="AT1249" s="36"/>
      <c r="AU1249" s="36"/>
      <c r="AV1249" s="36"/>
      <c r="AW1249" s="36"/>
    </row>
    <row r="1250" spans="42:49">
      <c r="AP1250" s="36"/>
      <c r="AQ1250" s="36"/>
      <c r="AR1250" s="36"/>
      <c r="AS1250" s="36"/>
      <c r="AT1250" s="36"/>
      <c r="AU1250" s="36"/>
      <c r="AV1250" s="36"/>
      <c r="AW1250" s="36"/>
    </row>
    <row r="1251" spans="42:49">
      <c r="AP1251" s="36"/>
      <c r="AQ1251" s="36"/>
      <c r="AR1251" s="36"/>
      <c r="AS1251" s="36"/>
      <c r="AT1251" s="36"/>
      <c r="AU1251" s="36"/>
      <c r="AV1251" s="36"/>
      <c r="AW1251" s="36"/>
    </row>
    <row r="1252" spans="42:49">
      <c r="AP1252" s="36"/>
      <c r="AQ1252" s="36"/>
      <c r="AR1252" s="36"/>
      <c r="AS1252" s="36"/>
      <c r="AT1252" s="36"/>
      <c r="AU1252" s="36"/>
      <c r="AV1252" s="36"/>
      <c r="AW1252" s="36"/>
    </row>
    <row r="1253" spans="42:49">
      <c r="AP1253" s="36"/>
      <c r="AQ1253" s="36"/>
      <c r="AR1253" s="36"/>
      <c r="AS1253" s="36"/>
      <c r="AT1253" s="36"/>
      <c r="AU1253" s="36"/>
      <c r="AV1253" s="36"/>
      <c r="AW1253" s="36"/>
    </row>
    <row r="1254" spans="42:49">
      <c r="AP1254" s="36"/>
      <c r="AQ1254" s="36"/>
      <c r="AR1254" s="36"/>
      <c r="AS1254" s="36"/>
      <c r="AT1254" s="36"/>
      <c r="AU1254" s="36"/>
      <c r="AV1254" s="36"/>
      <c r="AW1254" s="36"/>
    </row>
    <row r="1255" spans="42:49">
      <c r="AP1255" s="36"/>
      <c r="AQ1255" s="36"/>
      <c r="AR1255" s="36"/>
      <c r="AS1255" s="36"/>
      <c r="AT1255" s="36"/>
      <c r="AU1255" s="36"/>
      <c r="AV1255" s="36"/>
      <c r="AW1255" s="36"/>
    </row>
    <row r="1256" spans="42:49">
      <c r="AP1256" s="36"/>
      <c r="AQ1256" s="36"/>
      <c r="AR1256" s="36"/>
      <c r="AS1256" s="36"/>
      <c r="AT1256" s="36"/>
      <c r="AU1256" s="36"/>
      <c r="AV1256" s="36"/>
      <c r="AW1256" s="36"/>
    </row>
    <row r="1257" spans="42:49">
      <c r="AP1257" s="36"/>
      <c r="AQ1257" s="36"/>
      <c r="AR1257" s="36"/>
      <c r="AS1257" s="36"/>
      <c r="AT1257" s="36"/>
      <c r="AU1257" s="36"/>
      <c r="AV1257" s="36"/>
      <c r="AW1257" s="36"/>
    </row>
    <row r="1258" spans="42:49">
      <c r="AP1258" s="36"/>
      <c r="AQ1258" s="36"/>
      <c r="AR1258" s="36"/>
      <c r="AS1258" s="36"/>
      <c r="AT1258" s="36"/>
      <c r="AU1258" s="36"/>
      <c r="AV1258" s="36"/>
      <c r="AW1258" s="36"/>
    </row>
    <row r="1259" spans="42:49">
      <c r="AP1259" s="36"/>
      <c r="AQ1259" s="36"/>
      <c r="AR1259" s="36"/>
      <c r="AS1259" s="36"/>
      <c r="AT1259" s="36"/>
      <c r="AU1259" s="36"/>
      <c r="AV1259" s="36"/>
      <c r="AW1259" s="36"/>
    </row>
    <row r="1260" spans="42:49">
      <c r="AP1260" s="36"/>
      <c r="AQ1260" s="36"/>
      <c r="AR1260" s="36"/>
      <c r="AS1260" s="36"/>
      <c r="AT1260" s="36"/>
      <c r="AU1260" s="36"/>
      <c r="AV1260" s="36"/>
      <c r="AW1260" s="36"/>
    </row>
    <row r="1261" spans="42:49">
      <c r="AP1261" s="36"/>
      <c r="AQ1261" s="36"/>
      <c r="AR1261" s="36"/>
      <c r="AS1261" s="36"/>
      <c r="AT1261" s="36"/>
      <c r="AU1261" s="36"/>
      <c r="AV1261" s="36"/>
      <c r="AW1261" s="36"/>
    </row>
    <row r="1262" spans="42:49">
      <c r="AP1262" s="36"/>
      <c r="AQ1262" s="36"/>
      <c r="AR1262" s="36"/>
      <c r="AS1262" s="36"/>
      <c r="AT1262" s="36"/>
      <c r="AU1262" s="36"/>
      <c r="AV1262" s="36"/>
      <c r="AW1262" s="36"/>
    </row>
    <row r="1263" spans="42:49">
      <c r="AP1263" s="36"/>
      <c r="AQ1263" s="36"/>
      <c r="AR1263" s="36"/>
      <c r="AS1263" s="36"/>
      <c r="AT1263" s="36"/>
      <c r="AU1263" s="36"/>
      <c r="AV1263" s="36"/>
      <c r="AW1263" s="36"/>
    </row>
    <row r="1264" spans="42:49">
      <c r="AP1264" s="36"/>
      <c r="AQ1264" s="36"/>
      <c r="AR1264" s="36"/>
      <c r="AS1264" s="36"/>
      <c r="AT1264" s="36"/>
      <c r="AU1264" s="36"/>
      <c r="AV1264" s="36"/>
      <c r="AW1264" s="36"/>
    </row>
    <row r="1265" spans="42:49">
      <c r="AP1265" s="36"/>
      <c r="AQ1265" s="36"/>
      <c r="AR1265" s="36"/>
      <c r="AS1265" s="36"/>
      <c r="AT1265" s="36"/>
      <c r="AU1265" s="36"/>
      <c r="AV1265" s="36"/>
      <c r="AW1265" s="36"/>
    </row>
    <row r="1266" spans="42:49">
      <c r="AP1266" s="36"/>
      <c r="AQ1266" s="36"/>
      <c r="AR1266" s="36"/>
      <c r="AS1266" s="36"/>
      <c r="AT1266" s="36"/>
      <c r="AU1266" s="36"/>
      <c r="AV1266" s="36"/>
      <c r="AW1266" s="36"/>
    </row>
    <row r="1267" spans="42:49">
      <c r="AP1267" s="36"/>
      <c r="AQ1267" s="36"/>
      <c r="AR1267" s="36"/>
      <c r="AS1267" s="36"/>
      <c r="AT1267" s="36"/>
      <c r="AU1267" s="36"/>
      <c r="AV1267" s="36"/>
      <c r="AW1267" s="36"/>
    </row>
    <row r="1268" spans="42:49">
      <c r="AP1268" s="36"/>
      <c r="AQ1268" s="36"/>
      <c r="AR1268" s="36"/>
      <c r="AS1268" s="36"/>
      <c r="AT1268" s="36"/>
      <c r="AU1268" s="36"/>
      <c r="AV1268" s="36"/>
      <c r="AW1268" s="36"/>
    </row>
    <row r="1269" spans="42:49">
      <c r="AP1269" s="36"/>
      <c r="AQ1269" s="36"/>
      <c r="AR1269" s="36"/>
      <c r="AS1269" s="36"/>
      <c r="AT1269" s="36"/>
      <c r="AU1269" s="36"/>
      <c r="AV1269" s="36"/>
      <c r="AW1269" s="36"/>
    </row>
    <row r="1270" spans="42:49">
      <c r="AP1270" s="36"/>
      <c r="AQ1270" s="36"/>
      <c r="AR1270" s="36"/>
      <c r="AS1270" s="36"/>
      <c r="AT1270" s="36"/>
      <c r="AU1270" s="36"/>
      <c r="AV1270" s="36"/>
      <c r="AW1270" s="36"/>
    </row>
    <row r="1271" spans="42:49">
      <c r="AP1271" s="36"/>
      <c r="AQ1271" s="36"/>
      <c r="AR1271" s="36"/>
      <c r="AS1271" s="36"/>
      <c r="AT1271" s="36"/>
      <c r="AU1271" s="36"/>
      <c r="AV1271" s="36"/>
      <c r="AW1271" s="36"/>
    </row>
    <row r="1272" spans="42:49">
      <c r="AP1272" s="36"/>
      <c r="AQ1272" s="36"/>
      <c r="AR1272" s="36"/>
      <c r="AS1272" s="36"/>
      <c r="AT1272" s="36"/>
      <c r="AU1272" s="36"/>
      <c r="AV1272" s="36"/>
      <c r="AW1272" s="36"/>
    </row>
    <row r="1273" spans="42:49">
      <c r="AP1273" s="36"/>
      <c r="AQ1273" s="36"/>
      <c r="AR1273" s="36"/>
      <c r="AS1273" s="36"/>
      <c r="AT1273" s="36"/>
      <c r="AU1273" s="36"/>
      <c r="AV1273" s="36"/>
      <c r="AW1273" s="36"/>
    </row>
    <row r="1274" spans="42:49">
      <c r="AP1274" s="36"/>
      <c r="AQ1274" s="36"/>
      <c r="AR1274" s="36"/>
      <c r="AS1274" s="36"/>
      <c r="AT1274" s="36"/>
      <c r="AU1274" s="36"/>
      <c r="AV1274" s="36"/>
      <c r="AW1274" s="36"/>
    </row>
    <row r="1275" spans="42:49">
      <c r="AP1275" s="36"/>
      <c r="AQ1275" s="36"/>
      <c r="AR1275" s="36"/>
      <c r="AS1275" s="36"/>
      <c r="AT1275" s="36"/>
      <c r="AU1275" s="36"/>
      <c r="AV1275" s="36"/>
      <c r="AW1275" s="36"/>
    </row>
    <row r="1276" spans="42:49">
      <c r="AP1276" s="36"/>
      <c r="AQ1276" s="36"/>
      <c r="AR1276" s="36"/>
      <c r="AS1276" s="36"/>
      <c r="AT1276" s="36"/>
      <c r="AU1276" s="36"/>
      <c r="AV1276" s="36"/>
      <c r="AW1276" s="36"/>
    </row>
    <row r="1277" spans="42:49">
      <c r="AP1277" s="36"/>
      <c r="AQ1277" s="36"/>
      <c r="AR1277" s="36"/>
      <c r="AS1277" s="36"/>
      <c r="AT1277" s="36"/>
      <c r="AU1277" s="36"/>
      <c r="AV1277" s="36"/>
      <c r="AW1277" s="36"/>
    </row>
    <row r="1278" spans="42:49">
      <c r="AP1278" s="36"/>
      <c r="AQ1278" s="36"/>
      <c r="AR1278" s="36"/>
      <c r="AS1278" s="36"/>
      <c r="AT1278" s="36"/>
      <c r="AU1278" s="36"/>
      <c r="AV1278" s="36"/>
      <c r="AW1278" s="36"/>
    </row>
    <row r="1279" spans="42:49">
      <c r="AP1279" s="36"/>
      <c r="AQ1279" s="36"/>
      <c r="AR1279" s="36"/>
      <c r="AS1279" s="36"/>
      <c r="AT1279" s="36"/>
      <c r="AU1279" s="36"/>
      <c r="AV1279" s="36"/>
      <c r="AW1279" s="36"/>
    </row>
    <row r="1280" spans="42:49">
      <c r="AP1280" s="36"/>
      <c r="AQ1280" s="36"/>
      <c r="AR1280" s="36"/>
      <c r="AS1280" s="36"/>
      <c r="AT1280" s="36"/>
      <c r="AU1280" s="36"/>
      <c r="AV1280" s="36"/>
      <c r="AW1280" s="36"/>
    </row>
    <row r="1281" spans="42:49">
      <c r="AP1281" s="36"/>
      <c r="AQ1281" s="36"/>
      <c r="AR1281" s="36"/>
      <c r="AS1281" s="36"/>
      <c r="AT1281" s="36"/>
      <c r="AU1281" s="36"/>
      <c r="AV1281" s="36"/>
      <c r="AW1281" s="36"/>
    </row>
    <row r="1282" spans="42:49">
      <c r="AP1282" s="36"/>
      <c r="AQ1282" s="36"/>
      <c r="AR1282" s="36"/>
      <c r="AS1282" s="36"/>
      <c r="AT1282" s="36"/>
      <c r="AU1282" s="36"/>
      <c r="AV1282" s="36"/>
      <c r="AW1282" s="36"/>
    </row>
    <row r="1283" spans="42:49">
      <c r="AP1283" s="36"/>
      <c r="AQ1283" s="36"/>
      <c r="AR1283" s="36"/>
      <c r="AS1283" s="36"/>
      <c r="AT1283" s="36"/>
      <c r="AU1283" s="36"/>
      <c r="AV1283" s="36"/>
      <c r="AW1283" s="36"/>
    </row>
    <row r="1284" spans="42:49">
      <c r="AP1284" s="36"/>
      <c r="AQ1284" s="36"/>
      <c r="AR1284" s="36"/>
      <c r="AS1284" s="36"/>
      <c r="AT1284" s="36"/>
      <c r="AU1284" s="36"/>
      <c r="AV1284" s="36"/>
      <c r="AW1284" s="36"/>
    </row>
    <row r="1285" spans="42:49">
      <c r="AP1285" s="36"/>
      <c r="AQ1285" s="36"/>
      <c r="AR1285" s="36"/>
      <c r="AS1285" s="36"/>
      <c r="AT1285" s="36"/>
      <c r="AU1285" s="36"/>
      <c r="AV1285" s="36"/>
      <c r="AW1285" s="36"/>
    </row>
    <row r="1286" spans="42:49">
      <c r="AP1286" s="36"/>
      <c r="AQ1286" s="36"/>
      <c r="AR1286" s="36"/>
      <c r="AS1286" s="36"/>
      <c r="AT1286" s="36"/>
      <c r="AU1286" s="36"/>
      <c r="AV1286" s="36"/>
      <c r="AW1286" s="36"/>
    </row>
    <row r="1287" spans="42:49">
      <c r="AP1287" s="36"/>
      <c r="AQ1287" s="36"/>
      <c r="AR1287" s="36"/>
      <c r="AS1287" s="36"/>
      <c r="AT1287" s="36"/>
      <c r="AU1287" s="36"/>
      <c r="AV1287" s="36"/>
      <c r="AW1287" s="36"/>
    </row>
    <row r="1288" spans="42:49">
      <c r="AP1288" s="36"/>
      <c r="AQ1288" s="36"/>
      <c r="AR1288" s="36"/>
      <c r="AS1288" s="36"/>
      <c r="AT1288" s="36"/>
      <c r="AU1288" s="36"/>
      <c r="AV1288" s="36"/>
      <c r="AW1288" s="36"/>
    </row>
    <row r="1289" spans="42:49">
      <c r="AP1289" s="36"/>
      <c r="AQ1289" s="36"/>
      <c r="AR1289" s="36"/>
      <c r="AS1289" s="36"/>
      <c r="AT1289" s="36"/>
      <c r="AU1289" s="36"/>
      <c r="AV1289" s="36"/>
      <c r="AW1289" s="36"/>
    </row>
    <row r="1290" spans="42:49">
      <c r="AP1290" s="36"/>
      <c r="AQ1290" s="36"/>
      <c r="AR1290" s="36"/>
      <c r="AS1290" s="36"/>
      <c r="AT1290" s="36"/>
      <c r="AU1290" s="36"/>
      <c r="AV1290" s="36"/>
      <c r="AW1290" s="36"/>
    </row>
    <row r="1291" spans="42:49">
      <c r="AP1291" s="36"/>
      <c r="AQ1291" s="36"/>
      <c r="AR1291" s="36"/>
      <c r="AS1291" s="36"/>
      <c r="AT1291" s="36"/>
      <c r="AU1291" s="36"/>
      <c r="AV1291" s="36"/>
      <c r="AW1291" s="36"/>
    </row>
    <row r="1292" spans="42:49">
      <c r="AP1292" s="36"/>
      <c r="AQ1292" s="36"/>
      <c r="AR1292" s="36"/>
      <c r="AS1292" s="36"/>
      <c r="AT1292" s="36"/>
      <c r="AU1292" s="36"/>
      <c r="AV1292" s="36"/>
      <c r="AW1292" s="36"/>
    </row>
    <row r="1293" spans="42:49">
      <c r="AP1293" s="36"/>
      <c r="AQ1293" s="36"/>
      <c r="AR1293" s="36"/>
      <c r="AS1293" s="36"/>
      <c r="AT1293" s="36"/>
      <c r="AU1293" s="36"/>
      <c r="AV1293" s="36"/>
      <c r="AW1293" s="36"/>
    </row>
    <row r="1294" spans="42:49">
      <c r="AP1294" s="36"/>
      <c r="AQ1294" s="36"/>
      <c r="AR1294" s="36"/>
      <c r="AS1294" s="36"/>
      <c r="AT1294" s="36"/>
      <c r="AU1294" s="36"/>
      <c r="AV1294" s="36"/>
      <c r="AW1294" s="36"/>
    </row>
    <row r="1295" spans="42:49">
      <c r="AP1295" s="36"/>
      <c r="AQ1295" s="36"/>
      <c r="AR1295" s="36"/>
      <c r="AS1295" s="36"/>
      <c r="AT1295" s="36"/>
      <c r="AU1295" s="36"/>
      <c r="AV1295" s="36"/>
      <c r="AW1295" s="36"/>
    </row>
    <row r="1296" spans="42:49">
      <c r="AP1296" s="36"/>
      <c r="AQ1296" s="36"/>
      <c r="AR1296" s="36"/>
      <c r="AS1296" s="36"/>
      <c r="AT1296" s="36"/>
      <c r="AU1296" s="36"/>
      <c r="AV1296" s="36"/>
      <c r="AW1296" s="36"/>
    </row>
    <row r="1297" spans="42:49">
      <c r="AP1297" s="36"/>
      <c r="AQ1297" s="36"/>
      <c r="AR1297" s="36"/>
      <c r="AS1297" s="36"/>
      <c r="AT1297" s="36"/>
      <c r="AU1297" s="36"/>
      <c r="AV1297" s="36"/>
      <c r="AW1297" s="36"/>
    </row>
    <row r="1298" spans="42:49">
      <c r="AP1298" s="36"/>
      <c r="AQ1298" s="36"/>
      <c r="AR1298" s="36"/>
      <c r="AS1298" s="36"/>
      <c r="AT1298" s="36"/>
      <c r="AU1298" s="36"/>
      <c r="AV1298" s="36"/>
      <c r="AW1298" s="36"/>
    </row>
    <row r="1299" spans="42:49">
      <c r="AP1299" s="36"/>
      <c r="AQ1299" s="36"/>
      <c r="AR1299" s="36"/>
      <c r="AS1299" s="36"/>
      <c r="AT1299" s="36"/>
      <c r="AU1299" s="36"/>
      <c r="AV1299" s="36"/>
      <c r="AW1299" s="36"/>
    </row>
    <row r="1300" spans="42:49">
      <c r="AP1300" s="36"/>
      <c r="AQ1300" s="36"/>
      <c r="AR1300" s="36"/>
      <c r="AS1300" s="36"/>
      <c r="AT1300" s="36"/>
      <c r="AU1300" s="36"/>
      <c r="AV1300" s="36"/>
      <c r="AW1300" s="36"/>
    </row>
    <row r="1301" spans="42:49">
      <c r="AP1301" s="36"/>
      <c r="AQ1301" s="36"/>
      <c r="AR1301" s="36"/>
      <c r="AS1301" s="36"/>
      <c r="AT1301" s="36"/>
      <c r="AU1301" s="36"/>
      <c r="AV1301" s="36"/>
      <c r="AW1301" s="36"/>
    </row>
    <row r="1302" spans="42:49">
      <c r="AP1302" s="36"/>
      <c r="AQ1302" s="36"/>
      <c r="AR1302" s="36"/>
      <c r="AS1302" s="36"/>
      <c r="AT1302" s="36"/>
      <c r="AU1302" s="36"/>
      <c r="AV1302" s="36"/>
      <c r="AW1302" s="36"/>
    </row>
    <row r="1303" spans="42:49">
      <c r="AP1303" s="36"/>
      <c r="AQ1303" s="36"/>
      <c r="AR1303" s="36"/>
      <c r="AS1303" s="36"/>
      <c r="AT1303" s="36"/>
      <c r="AU1303" s="36"/>
      <c r="AV1303" s="36"/>
      <c r="AW1303" s="36"/>
    </row>
    <row r="1304" spans="42:49">
      <c r="AP1304" s="36"/>
      <c r="AQ1304" s="36"/>
      <c r="AR1304" s="36"/>
      <c r="AS1304" s="36"/>
      <c r="AT1304" s="36"/>
      <c r="AU1304" s="36"/>
      <c r="AV1304" s="36"/>
      <c r="AW1304" s="36"/>
    </row>
    <row r="1305" spans="42:49">
      <c r="AP1305" s="36"/>
      <c r="AQ1305" s="36"/>
      <c r="AR1305" s="36"/>
      <c r="AS1305" s="36"/>
      <c r="AT1305" s="36"/>
      <c r="AU1305" s="36"/>
      <c r="AV1305" s="36"/>
      <c r="AW1305" s="36"/>
    </row>
    <row r="1306" spans="42:49">
      <c r="AP1306" s="36"/>
      <c r="AQ1306" s="36"/>
      <c r="AR1306" s="36"/>
      <c r="AS1306" s="36"/>
      <c r="AT1306" s="36"/>
      <c r="AU1306" s="36"/>
      <c r="AV1306" s="36"/>
      <c r="AW1306" s="36"/>
    </row>
    <row r="1307" spans="42:49">
      <c r="AP1307" s="36"/>
      <c r="AQ1307" s="36"/>
      <c r="AR1307" s="36"/>
      <c r="AS1307" s="36"/>
      <c r="AT1307" s="36"/>
      <c r="AU1307" s="36"/>
      <c r="AV1307" s="36"/>
      <c r="AW1307" s="36"/>
    </row>
    <row r="1308" spans="42:49">
      <c r="AP1308" s="36"/>
      <c r="AQ1308" s="36"/>
      <c r="AR1308" s="36"/>
      <c r="AS1308" s="36"/>
      <c r="AT1308" s="36"/>
      <c r="AU1308" s="36"/>
      <c r="AV1308" s="36"/>
      <c r="AW1308" s="36"/>
    </row>
    <row r="1309" spans="42:49">
      <c r="AP1309" s="36"/>
      <c r="AQ1309" s="36"/>
      <c r="AR1309" s="36"/>
      <c r="AS1309" s="36"/>
      <c r="AT1309" s="36"/>
      <c r="AU1309" s="36"/>
      <c r="AV1309" s="36"/>
      <c r="AW1309" s="36"/>
    </row>
    <row r="1310" spans="42:49">
      <c r="AP1310" s="36"/>
      <c r="AQ1310" s="36"/>
      <c r="AR1310" s="36"/>
      <c r="AS1310" s="36"/>
      <c r="AT1310" s="36"/>
      <c r="AU1310" s="36"/>
      <c r="AV1310" s="36"/>
      <c r="AW1310" s="36"/>
    </row>
    <row r="1311" spans="42:49">
      <c r="AP1311" s="36"/>
      <c r="AQ1311" s="36"/>
      <c r="AR1311" s="36"/>
      <c r="AS1311" s="36"/>
      <c r="AT1311" s="36"/>
      <c r="AU1311" s="36"/>
      <c r="AV1311" s="36"/>
      <c r="AW1311" s="36"/>
    </row>
    <row r="1312" spans="42:49">
      <c r="AP1312" s="36"/>
      <c r="AQ1312" s="36"/>
      <c r="AR1312" s="36"/>
      <c r="AS1312" s="36"/>
      <c r="AT1312" s="36"/>
      <c r="AU1312" s="36"/>
      <c r="AV1312" s="36"/>
      <c r="AW1312" s="36"/>
    </row>
    <row r="1313" spans="42:49">
      <c r="AP1313" s="36"/>
      <c r="AQ1313" s="36"/>
      <c r="AR1313" s="36"/>
      <c r="AS1313" s="36"/>
      <c r="AT1313" s="36"/>
      <c r="AU1313" s="36"/>
      <c r="AV1313" s="36"/>
      <c r="AW1313" s="36"/>
    </row>
    <row r="1314" spans="42:49">
      <c r="AP1314" s="36"/>
      <c r="AQ1314" s="36"/>
      <c r="AR1314" s="36"/>
      <c r="AS1314" s="36"/>
      <c r="AT1314" s="36"/>
      <c r="AU1314" s="36"/>
      <c r="AV1314" s="36"/>
      <c r="AW1314" s="36"/>
    </row>
    <row r="1315" spans="42:49">
      <c r="AP1315" s="36"/>
      <c r="AQ1315" s="36"/>
      <c r="AR1315" s="36"/>
      <c r="AS1315" s="36"/>
      <c r="AT1315" s="36"/>
      <c r="AU1315" s="36"/>
      <c r="AV1315" s="36"/>
      <c r="AW1315" s="36"/>
    </row>
    <row r="1316" spans="42:49">
      <c r="AP1316" s="36"/>
      <c r="AQ1316" s="36"/>
      <c r="AR1316" s="36"/>
      <c r="AS1316" s="36"/>
      <c r="AT1316" s="36"/>
      <c r="AU1316" s="36"/>
      <c r="AV1316" s="36"/>
      <c r="AW1316" s="36"/>
    </row>
    <row r="1317" spans="42:49">
      <c r="AP1317" s="36"/>
      <c r="AQ1317" s="36"/>
      <c r="AR1317" s="36"/>
      <c r="AS1317" s="36"/>
      <c r="AT1317" s="36"/>
      <c r="AU1317" s="36"/>
      <c r="AV1317" s="36"/>
      <c r="AW1317" s="36"/>
    </row>
    <row r="1318" spans="42:49">
      <c r="AP1318" s="36"/>
      <c r="AQ1318" s="36"/>
      <c r="AR1318" s="36"/>
      <c r="AS1318" s="36"/>
      <c r="AT1318" s="36"/>
      <c r="AU1318" s="36"/>
      <c r="AV1318" s="36"/>
      <c r="AW1318" s="36"/>
    </row>
    <row r="1319" spans="42:49">
      <c r="AP1319" s="36"/>
      <c r="AQ1319" s="36"/>
      <c r="AR1319" s="36"/>
      <c r="AS1319" s="36"/>
      <c r="AT1319" s="36"/>
      <c r="AU1319" s="36"/>
      <c r="AV1319" s="36"/>
      <c r="AW1319" s="36"/>
    </row>
    <row r="1320" spans="42:49">
      <c r="AP1320" s="36"/>
      <c r="AQ1320" s="36"/>
      <c r="AR1320" s="36"/>
      <c r="AS1320" s="36"/>
      <c r="AT1320" s="36"/>
      <c r="AU1320" s="36"/>
      <c r="AV1320" s="36"/>
      <c r="AW1320" s="36"/>
    </row>
    <row r="1321" spans="42:49">
      <c r="AP1321" s="36"/>
      <c r="AQ1321" s="36"/>
      <c r="AR1321" s="36"/>
      <c r="AS1321" s="36"/>
      <c r="AT1321" s="36"/>
      <c r="AU1321" s="36"/>
      <c r="AV1321" s="36"/>
      <c r="AW1321" s="36"/>
    </row>
    <row r="1322" spans="42:49">
      <c r="AP1322" s="36"/>
      <c r="AQ1322" s="36"/>
      <c r="AR1322" s="36"/>
      <c r="AS1322" s="36"/>
      <c r="AT1322" s="36"/>
      <c r="AU1322" s="36"/>
      <c r="AV1322" s="36"/>
      <c r="AW1322" s="36"/>
    </row>
    <row r="1323" spans="42:49">
      <c r="AP1323" s="36"/>
      <c r="AQ1323" s="36"/>
      <c r="AR1323" s="36"/>
      <c r="AS1323" s="36"/>
      <c r="AT1323" s="36"/>
      <c r="AU1323" s="36"/>
      <c r="AV1323" s="36"/>
      <c r="AW1323" s="36"/>
    </row>
    <row r="1324" spans="42:49">
      <c r="AP1324" s="36"/>
      <c r="AQ1324" s="36"/>
      <c r="AR1324" s="36"/>
      <c r="AS1324" s="36"/>
      <c r="AT1324" s="36"/>
      <c r="AU1324" s="36"/>
      <c r="AV1324" s="36"/>
      <c r="AW1324" s="36"/>
    </row>
    <row r="1325" spans="42:49">
      <c r="AP1325" s="36"/>
      <c r="AQ1325" s="36"/>
      <c r="AR1325" s="36"/>
      <c r="AS1325" s="36"/>
      <c r="AT1325" s="36"/>
      <c r="AU1325" s="36"/>
      <c r="AV1325" s="36"/>
      <c r="AW1325" s="36"/>
    </row>
    <row r="1326" spans="42:49">
      <c r="AP1326" s="36"/>
      <c r="AQ1326" s="36"/>
      <c r="AR1326" s="36"/>
      <c r="AS1326" s="36"/>
      <c r="AT1326" s="36"/>
      <c r="AU1326" s="36"/>
      <c r="AV1326" s="36"/>
      <c r="AW1326" s="36"/>
    </row>
    <row r="1327" spans="42:49">
      <c r="AP1327" s="36"/>
      <c r="AQ1327" s="36"/>
      <c r="AR1327" s="36"/>
      <c r="AS1327" s="36"/>
      <c r="AT1327" s="36"/>
      <c r="AU1327" s="36"/>
      <c r="AV1327" s="36"/>
      <c r="AW1327" s="36"/>
    </row>
    <row r="1328" spans="42:49">
      <c r="AP1328" s="36"/>
      <c r="AQ1328" s="36"/>
      <c r="AR1328" s="36"/>
      <c r="AS1328" s="36"/>
      <c r="AT1328" s="36"/>
      <c r="AU1328" s="36"/>
      <c r="AV1328" s="36"/>
      <c r="AW1328" s="36"/>
    </row>
    <row r="1329" spans="42:49">
      <c r="AP1329" s="36"/>
      <c r="AQ1329" s="36"/>
      <c r="AR1329" s="36"/>
      <c r="AS1329" s="36"/>
      <c r="AT1329" s="36"/>
      <c r="AU1329" s="36"/>
      <c r="AV1329" s="36"/>
      <c r="AW1329" s="36"/>
    </row>
    <row r="1330" spans="42:49">
      <c r="AP1330" s="36"/>
      <c r="AQ1330" s="36"/>
      <c r="AR1330" s="36"/>
      <c r="AS1330" s="36"/>
      <c r="AT1330" s="36"/>
      <c r="AU1330" s="36"/>
      <c r="AV1330" s="36"/>
      <c r="AW1330" s="36"/>
    </row>
    <row r="1331" spans="42:49">
      <c r="AP1331" s="36"/>
      <c r="AQ1331" s="36"/>
      <c r="AR1331" s="36"/>
      <c r="AS1331" s="36"/>
      <c r="AT1331" s="36"/>
      <c r="AU1331" s="36"/>
      <c r="AV1331" s="36"/>
      <c r="AW1331" s="36"/>
    </row>
    <row r="1332" spans="42:49">
      <c r="AP1332" s="36"/>
      <c r="AQ1332" s="36"/>
      <c r="AR1332" s="36"/>
      <c r="AS1332" s="36"/>
      <c r="AT1332" s="36"/>
      <c r="AU1332" s="36"/>
      <c r="AV1332" s="36"/>
      <c r="AW1332" s="36"/>
    </row>
    <row r="1333" spans="42:49">
      <c r="AP1333" s="36"/>
      <c r="AQ1333" s="36"/>
      <c r="AR1333" s="36"/>
      <c r="AS1333" s="36"/>
      <c r="AT1333" s="36"/>
      <c r="AU1333" s="36"/>
      <c r="AV1333" s="36"/>
      <c r="AW1333" s="36"/>
    </row>
    <row r="1334" spans="42:49">
      <c r="AP1334" s="36"/>
      <c r="AQ1334" s="36"/>
      <c r="AR1334" s="36"/>
      <c r="AS1334" s="36"/>
      <c r="AT1334" s="36"/>
      <c r="AU1334" s="36"/>
      <c r="AV1334" s="36"/>
      <c r="AW1334" s="36"/>
    </row>
    <row r="1335" spans="42:49">
      <c r="AP1335" s="36"/>
      <c r="AQ1335" s="36"/>
      <c r="AR1335" s="36"/>
      <c r="AS1335" s="36"/>
      <c r="AT1335" s="36"/>
      <c r="AU1335" s="36"/>
      <c r="AV1335" s="36"/>
      <c r="AW1335" s="36"/>
    </row>
    <row r="1336" spans="42:49">
      <c r="AP1336" s="36"/>
      <c r="AQ1336" s="36"/>
      <c r="AR1336" s="36"/>
      <c r="AS1336" s="36"/>
      <c r="AT1336" s="36"/>
      <c r="AU1336" s="36"/>
      <c r="AV1336" s="36"/>
      <c r="AW1336" s="36"/>
    </row>
    <row r="1337" spans="42:49">
      <c r="AP1337" s="36"/>
      <c r="AQ1337" s="36"/>
      <c r="AR1337" s="36"/>
      <c r="AS1337" s="36"/>
      <c r="AT1337" s="36"/>
      <c r="AU1337" s="36"/>
      <c r="AV1337" s="36"/>
      <c r="AW1337" s="36"/>
    </row>
    <row r="1338" spans="42:49">
      <c r="AP1338" s="36"/>
      <c r="AQ1338" s="36"/>
      <c r="AR1338" s="36"/>
      <c r="AS1338" s="36"/>
      <c r="AT1338" s="36"/>
      <c r="AU1338" s="36"/>
      <c r="AV1338" s="36"/>
      <c r="AW1338" s="36"/>
    </row>
    <row r="1339" spans="42:49">
      <c r="AP1339" s="36"/>
      <c r="AQ1339" s="36"/>
      <c r="AR1339" s="36"/>
      <c r="AS1339" s="36"/>
      <c r="AT1339" s="36"/>
      <c r="AU1339" s="36"/>
      <c r="AV1339" s="36"/>
      <c r="AW1339" s="36"/>
    </row>
    <row r="1340" spans="42:49">
      <c r="AP1340" s="36"/>
      <c r="AQ1340" s="36"/>
      <c r="AR1340" s="36"/>
      <c r="AS1340" s="36"/>
      <c r="AT1340" s="36"/>
      <c r="AU1340" s="36"/>
      <c r="AV1340" s="36"/>
      <c r="AW1340" s="36"/>
    </row>
    <row r="1341" spans="42:49">
      <c r="AP1341" s="36"/>
      <c r="AQ1341" s="36"/>
      <c r="AR1341" s="36"/>
      <c r="AS1341" s="36"/>
      <c r="AT1341" s="36"/>
      <c r="AU1341" s="36"/>
      <c r="AV1341" s="36"/>
      <c r="AW1341" s="36"/>
    </row>
    <row r="1342" spans="42:49">
      <c r="AP1342" s="36"/>
      <c r="AQ1342" s="36"/>
      <c r="AR1342" s="36"/>
      <c r="AS1342" s="36"/>
      <c r="AT1342" s="36"/>
      <c r="AU1342" s="36"/>
      <c r="AV1342" s="36"/>
      <c r="AW1342" s="36"/>
    </row>
    <row r="1343" spans="42:49">
      <c r="AP1343" s="36"/>
      <c r="AQ1343" s="36"/>
      <c r="AR1343" s="36"/>
      <c r="AS1343" s="36"/>
      <c r="AT1343" s="36"/>
      <c r="AU1343" s="36"/>
      <c r="AV1343" s="36"/>
      <c r="AW1343" s="36"/>
    </row>
    <row r="1344" spans="42:49">
      <c r="AP1344" s="36"/>
      <c r="AQ1344" s="36"/>
      <c r="AR1344" s="36"/>
      <c r="AS1344" s="36"/>
      <c r="AT1344" s="36"/>
      <c r="AU1344" s="36"/>
      <c r="AV1344" s="36"/>
      <c r="AW1344" s="36"/>
    </row>
    <row r="1345" spans="42:49">
      <c r="AP1345" s="36"/>
      <c r="AQ1345" s="36"/>
      <c r="AR1345" s="36"/>
      <c r="AS1345" s="36"/>
      <c r="AT1345" s="36"/>
      <c r="AU1345" s="36"/>
      <c r="AV1345" s="36"/>
      <c r="AW1345" s="36"/>
    </row>
    <row r="1346" spans="42:49">
      <c r="AP1346" s="36"/>
      <c r="AQ1346" s="36"/>
      <c r="AR1346" s="36"/>
      <c r="AS1346" s="36"/>
      <c r="AT1346" s="36"/>
      <c r="AU1346" s="36"/>
      <c r="AV1346" s="36"/>
      <c r="AW1346" s="36"/>
    </row>
    <row r="1347" spans="42:49">
      <c r="AP1347" s="36"/>
      <c r="AQ1347" s="36"/>
      <c r="AR1347" s="36"/>
      <c r="AS1347" s="36"/>
      <c r="AT1347" s="36"/>
      <c r="AU1347" s="36"/>
      <c r="AV1347" s="36"/>
      <c r="AW1347" s="36"/>
    </row>
    <row r="1348" spans="42:49">
      <c r="AP1348" s="36"/>
      <c r="AQ1348" s="36"/>
      <c r="AR1348" s="36"/>
      <c r="AS1348" s="36"/>
      <c r="AT1348" s="36"/>
      <c r="AU1348" s="36"/>
      <c r="AV1348" s="36"/>
      <c r="AW1348" s="36"/>
    </row>
    <row r="1349" spans="42:49">
      <c r="AP1349" s="36"/>
      <c r="AQ1349" s="36"/>
      <c r="AR1349" s="36"/>
      <c r="AS1349" s="36"/>
      <c r="AT1349" s="36"/>
      <c r="AU1349" s="36"/>
      <c r="AV1349" s="36"/>
      <c r="AW1349" s="36"/>
    </row>
    <row r="1350" spans="42:49">
      <c r="AP1350" s="36"/>
      <c r="AQ1350" s="36"/>
      <c r="AR1350" s="36"/>
      <c r="AS1350" s="36"/>
      <c r="AT1350" s="36"/>
      <c r="AU1350" s="36"/>
      <c r="AV1350" s="36"/>
      <c r="AW1350" s="36"/>
    </row>
    <row r="1351" spans="42:49">
      <c r="AP1351" s="36"/>
      <c r="AQ1351" s="36"/>
      <c r="AR1351" s="36"/>
      <c r="AS1351" s="36"/>
      <c r="AT1351" s="36"/>
      <c r="AU1351" s="36"/>
      <c r="AV1351" s="36"/>
      <c r="AW1351" s="36"/>
    </row>
    <row r="1352" spans="42:49">
      <c r="AP1352" s="36"/>
      <c r="AQ1352" s="36"/>
      <c r="AR1352" s="36"/>
      <c r="AS1352" s="36"/>
      <c r="AT1352" s="36"/>
      <c r="AU1352" s="36"/>
      <c r="AV1352" s="36"/>
      <c r="AW1352" s="36"/>
    </row>
    <row r="1353" spans="42:49">
      <c r="AP1353" s="36"/>
      <c r="AQ1353" s="36"/>
      <c r="AR1353" s="36"/>
      <c r="AS1353" s="36"/>
      <c r="AT1353" s="36"/>
      <c r="AU1353" s="36"/>
      <c r="AV1353" s="36"/>
      <c r="AW1353" s="36"/>
    </row>
    <row r="1354" spans="42:49">
      <c r="AP1354" s="36"/>
      <c r="AQ1354" s="36"/>
      <c r="AR1354" s="36"/>
      <c r="AS1354" s="36"/>
      <c r="AT1354" s="36"/>
      <c r="AU1354" s="36"/>
      <c r="AV1354" s="36"/>
      <c r="AW1354" s="36"/>
    </row>
    <row r="1355" spans="42:49">
      <c r="AP1355" s="36"/>
      <c r="AQ1355" s="36"/>
      <c r="AR1355" s="36"/>
      <c r="AS1355" s="36"/>
      <c r="AT1355" s="36"/>
      <c r="AU1355" s="36"/>
      <c r="AV1355" s="36"/>
      <c r="AW1355" s="36"/>
    </row>
    <row r="1356" spans="42:49">
      <c r="AP1356" s="36"/>
      <c r="AQ1356" s="36"/>
      <c r="AR1356" s="36"/>
      <c r="AS1356" s="36"/>
      <c r="AT1356" s="36"/>
      <c r="AU1356" s="36"/>
      <c r="AV1356" s="36"/>
      <c r="AW1356" s="36"/>
    </row>
    <row r="1357" spans="42:49">
      <c r="AP1357" s="36"/>
      <c r="AQ1357" s="36"/>
      <c r="AR1357" s="36"/>
      <c r="AS1357" s="36"/>
      <c r="AT1357" s="36"/>
      <c r="AU1357" s="36"/>
      <c r="AV1357" s="36"/>
      <c r="AW1357" s="36"/>
    </row>
    <row r="1358" spans="42:49">
      <c r="AP1358" s="36"/>
      <c r="AQ1358" s="36"/>
      <c r="AR1358" s="36"/>
      <c r="AS1358" s="36"/>
      <c r="AT1358" s="36"/>
      <c r="AU1358" s="36"/>
      <c r="AV1358" s="36"/>
      <c r="AW1358" s="36"/>
    </row>
    <row r="1359" spans="42:49">
      <c r="AP1359" s="36"/>
      <c r="AQ1359" s="36"/>
      <c r="AR1359" s="36"/>
      <c r="AS1359" s="36"/>
      <c r="AT1359" s="36"/>
      <c r="AU1359" s="36"/>
      <c r="AV1359" s="36"/>
      <c r="AW1359" s="36"/>
    </row>
    <row r="1360" spans="42:49">
      <c r="AP1360" s="36"/>
      <c r="AQ1360" s="36"/>
      <c r="AR1360" s="36"/>
      <c r="AS1360" s="36"/>
      <c r="AT1360" s="36"/>
      <c r="AU1360" s="36"/>
      <c r="AV1360" s="36"/>
      <c r="AW1360" s="36"/>
    </row>
    <row r="1361" spans="42:49">
      <c r="AP1361" s="36"/>
      <c r="AQ1361" s="36"/>
      <c r="AR1361" s="36"/>
      <c r="AS1361" s="36"/>
      <c r="AT1361" s="36"/>
      <c r="AU1361" s="36"/>
      <c r="AV1361" s="36"/>
      <c r="AW1361" s="36"/>
    </row>
    <row r="1362" spans="42:49">
      <c r="AP1362" s="36"/>
      <c r="AQ1362" s="36"/>
      <c r="AR1362" s="36"/>
      <c r="AS1362" s="36"/>
      <c r="AT1362" s="36"/>
      <c r="AU1362" s="36"/>
      <c r="AV1362" s="36"/>
      <c r="AW1362" s="36"/>
    </row>
    <row r="1363" spans="42:49">
      <c r="AP1363" s="36"/>
      <c r="AQ1363" s="36"/>
      <c r="AR1363" s="36"/>
      <c r="AS1363" s="36"/>
      <c r="AT1363" s="36"/>
      <c r="AU1363" s="36"/>
      <c r="AV1363" s="36"/>
      <c r="AW1363" s="36"/>
    </row>
    <row r="1364" spans="42:49">
      <c r="AP1364" s="36"/>
      <c r="AQ1364" s="36"/>
      <c r="AR1364" s="36"/>
      <c r="AS1364" s="36"/>
      <c r="AT1364" s="36"/>
      <c r="AU1364" s="36"/>
      <c r="AV1364" s="36"/>
      <c r="AW1364" s="36"/>
    </row>
    <row r="1365" spans="42:49">
      <c r="AP1365" s="36"/>
      <c r="AQ1365" s="36"/>
      <c r="AR1365" s="36"/>
      <c r="AS1365" s="36"/>
      <c r="AT1365" s="36"/>
      <c r="AU1365" s="36"/>
      <c r="AV1365" s="36"/>
      <c r="AW1365" s="36"/>
    </row>
    <row r="1366" spans="42:49">
      <c r="AP1366" s="36"/>
      <c r="AQ1366" s="36"/>
      <c r="AR1366" s="36"/>
      <c r="AS1366" s="36"/>
      <c r="AT1366" s="36"/>
      <c r="AU1366" s="36"/>
      <c r="AV1366" s="36"/>
      <c r="AW1366" s="36"/>
    </row>
    <row r="1367" spans="42:49">
      <c r="AP1367" s="36"/>
      <c r="AQ1367" s="36"/>
      <c r="AR1367" s="36"/>
      <c r="AS1367" s="36"/>
      <c r="AT1367" s="36"/>
      <c r="AU1367" s="36"/>
      <c r="AV1367" s="36"/>
      <c r="AW1367" s="36"/>
    </row>
    <row r="1368" spans="42:49">
      <c r="AP1368" s="36"/>
      <c r="AQ1368" s="36"/>
      <c r="AR1368" s="36"/>
      <c r="AS1368" s="36"/>
      <c r="AT1368" s="36"/>
      <c r="AU1368" s="36"/>
      <c r="AV1368" s="36"/>
      <c r="AW1368" s="36"/>
    </row>
    <row r="1369" spans="42:49">
      <c r="AP1369" s="36"/>
      <c r="AQ1369" s="36"/>
      <c r="AR1369" s="36"/>
      <c r="AS1369" s="36"/>
      <c r="AT1369" s="36"/>
      <c r="AU1369" s="36"/>
      <c r="AV1369" s="36"/>
      <c r="AW1369" s="36"/>
    </row>
    <row r="1370" spans="42:49">
      <c r="AP1370" s="36"/>
      <c r="AQ1370" s="36"/>
      <c r="AR1370" s="36"/>
      <c r="AS1370" s="36"/>
      <c r="AT1370" s="36"/>
      <c r="AU1370" s="36"/>
      <c r="AV1370" s="36"/>
      <c r="AW1370" s="36"/>
    </row>
    <row r="1371" spans="42:49">
      <c r="AP1371" s="36"/>
      <c r="AQ1371" s="36"/>
      <c r="AR1371" s="36"/>
      <c r="AS1371" s="36"/>
      <c r="AT1371" s="36"/>
      <c r="AU1371" s="36"/>
      <c r="AV1371" s="36"/>
      <c r="AW1371" s="36"/>
    </row>
    <row r="1372" spans="42:49">
      <c r="AP1372" s="36"/>
      <c r="AQ1372" s="36"/>
      <c r="AR1372" s="36"/>
      <c r="AS1372" s="36"/>
      <c r="AT1372" s="36"/>
      <c r="AU1372" s="36"/>
      <c r="AV1372" s="36"/>
      <c r="AW1372" s="36"/>
    </row>
    <row r="1373" spans="42:49">
      <c r="AP1373" s="36"/>
      <c r="AQ1373" s="36"/>
      <c r="AR1373" s="36"/>
      <c r="AS1373" s="36"/>
      <c r="AT1373" s="36"/>
      <c r="AU1373" s="36"/>
      <c r="AV1373" s="36"/>
      <c r="AW1373" s="36"/>
    </row>
    <row r="1374" spans="42:49">
      <c r="AP1374" s="36"/>
      <c r="AQ1374" s="36"/>
      <c r="AR1374" s="36"/>
      <c r="AS1374" s="36"/>
      <c r="AT1374" s="36"/>
      <c r="AU1374" s="36"/>
      <c r="AV1374" s="36"/>
      <c r="AW1374" s="36"/>
    </row>
    <row r="1375" spans="42:49">
      <c r="AP1375" s="36"/>
      <c r="AQ1375" s="36"/>
      <c r="AR1375" s="36"/>
      <c r="AS1375" s="36"/>
      <c r="AT1375" s="36"/>
      <c r="AU1375" s="36"/>
      <c r="AV1375" s="36"/>
      <c r="AW1375" s="36"/>
    </row>
    <row r="1376" spans="42:49">
      <c r="AP1376" s="36"/>
      <c r="AQ1376" s="36"/>
      <c r="AR1376" s="36"/>
      <c r="AS1376" s="36"/>
      <c r="AT1376" s="36"/>
      <c r="AU1376" s="36"/>
      <c r="AV1376" s="36"/>
      <c r="AW1376" s="36"/>
    </row>
    <row r="1377" spans="42:49">
      <c r="AP1377" s="36"/>
      <c r="AQ1377" s="36"/>
      <c r="AR1377" s="36"/>
      <c r="AS1377" s="36"/>
      <c r="AT1377" s="36"/>
      <c r="AU1377" s="36"/>
      <c r="AV1377" s="36"/>
      <c r="AW1377" s="36"/>
    </row>
    <row r="1378" spans="42:49">
      <c r="AP1378" s="36"/>
      <c r="AQ1378" s="36"/>
      <c r="AR1378" s="36"/>
      <c r="AS1378" s="36"/>
      <c r="AT1378" s="36"/>
      <c r="AU1378" s="36"/>
      <c r="AV1378" s="36"/>
      <c r="AW1378" s="36"/>
    </row>
    <row r="1379" spans="42:49">
      <c r="AP1379" s="36"/>
      <c r="AQ1379" s="36"/>
      <c r="AR1379" s="36"/>
      <c r="AS1379" s="36"/>
      <c r="AT1379" s="36"/>
      <c r="AU1379" s="36"/>
      <c r="AV1379" s="36"/>
      <c r="AW1379" s="36"/>
    </row>
    <row r="1380" spans="42:49">
      <c r="AP1380" s="36"/>
      <c r="AQ1380" s="36"/>
      <c r="AR1380" s="36"/>
      <c r="AS1380" s="36"/>
      <c r="AT1380" s="36"/>
      <c r="AU1380" s="36"/>
      <c r="AV1380" s="36"/>
      <c r="AW1380" s="36"/>
    </row>
    <row r="1381" spans="42:49">
      <c r="AP1381" s="36"/>
      <c r="AQ1381" s="36"/>
      <c r="AR1381" s="36"/>
      <c r="AS1381" s="36"/>
      <c r="AT1381" s="36"/>
      <c r="AU1381" s="36"/>
      <c r="AV1381" s="36"/>
      <c r="AW1381" s="36"/>
    </row>
    <row r="1382" spans="42:49">
      <c r="AP1382" s="36"/>
      <c r="AQ1382" s="36"/>
      <c r="AR1382" s="36"/>
      <c r="AS1382" s="36"/>
      <c r="AT1382" s="36"/>
      <c r="AU1382" s="36"/>
      <c r="AV1382" s="36"/>
      <c r="AW1382" s="36"/>
    </row>
    <row r="1383" spans="42:49">
      <c r="AP1383" s="36"/>
      <c r="AQ1383" s="36"/>
      <c r="AR1383" s="36"/>
      <c r="AS1383" s="36"/>
      <c r="AT1383" s="36"/>
      <c r="AU1383" s="36"/>
      <c r="AV1383" s="36"/>
      <c r="AW1383" s="36"/>
    </row>
    <row r="1384" spans="42:49">
      <c r="AP1384" s="36"/>
      <c r="AQ1384" s="36"/>
      <c r="AR1384" s="36"/>
      <c r="AS1384" s="36"/>
      <c r="AT1384" s="36"/>
      <c r="AU1384" s="36"/>
      <c r="AV1384" s="36"/>
      <c r="AW1384" s="36"/>
    </row>
    <row r="1385" spans="42:49">
      <c r="AP1385" s="36"/>
      <c r="AQ1385" s="36"/>
      <c r="AR1385" s="36"/>
      <c r="AS1385" s="36"/>
      <c r="AT1385" s="36"/>
      <c r="AU1385" s="36"/>
      <c r="AV1385" s="36"/>
      <c r="AW1385" s="36"/>
    </row>
    <row r="1386" spans="42:49">
      <c r="AP1386" s="36"/>
      <c r="AQ1386" s="36"/>
      <c r="AR1386" s="36"/>
      <c r="AS1386" s="36"/>
      <c r="AT1386" s="36"/>
      <c r="AU1386" s="36"/>
      <c r="AV1386" s="36"/>
      <c r="AW1386" s="36"/>
    </row>
    <row r="1387" spans="42:49">
      <c r="AP1387" s="36"/>
      <c r="AQ1387" s="36"/>
      <c r="AR1387" s="36"/>
      <c r="AS1387" s="36"/>
      <c r="AT1387" s="36"/>
      <c r="AU1387" s="36"/>
      <c r="AV1387" s="36"/>
      <c r="AW1387" s="36"/>
    </row>
    <row r="1388" spans="42:49">
      <c r="AP1388" s="36"/>
      <c r="AQ1388" s="36"/>
      <c r="AR1388" s="36"/>
      <c r="AS1388" s="36"/>
      <c r="AT1388" s="36"/>
      <c r="AU1388" s="36"/>
      <c r="AV1388" s="36"/>
      <c r="AW1388" s="36"/>
    </row>
    <row r="1389" spans="42:49">
      <c r="AP1389" s="36"/>
      <c r="AQ1389" s="36"/>
      <c r="AR1389" s="36"/>
      <c r="AS1389" s="36"/>
      <c r="AT1389" s="36"/>
      <c r="AU1389" s="36"/>
      <c r="AV1389" s="36"/>
      <c r="AW1389" s="36"/>
    </row>
    <row r="1390" spans="42:49">
      <c r="AP1390" s="36"/>
      <c r="AQ1390" s="36"/>
      <c r="AR1390" s="36"/>
      <c r="AS1390" s="36"/>
      <c r="AT1390" s="36"/>
      <c r="AU1390" s="36"/>
      <c r="AV1390" s="36"/>
      <c r="AW1390" s="36"/>
    </row>
    <row r="1391" spans="42:49">
      <c r="AP1391" s="36"/>
      <c r="AQ1391" s="36"/>
      <c r="AR1391" s="36"/>
      <c r="AS1391" s="36"/>
      <c r="AT1391" s="36"/>
      <c r="AU1391" s="36"/>
      <c r="AV1391" s="36"/>
      <c r="AW1391" s="36"/>
    </row>
    <row r="1392" spans="42:49">
      <c r="AP1392" s="36"/>
      <c r="AQ1392" s="36"/>
      <c r="AR1392" s="36"/>
      <c r="AS1392" s="36"/>
      <c r="AT1392" s="36"/>
      <c r="AU1392" s="36"/>
      <c r="AV1392" s="36"/>
      <c r="AW1392" s="36"/>
    </row>
    <row r="1393" spans="42:49">
      <c r="AP1393" s="36"/>
      <c r="AQ1393" s="36"/>
      <c r="AR1393" s="36"/>
      <c r="AS1393" s="36"/>
      <c r="AT1393" s="36"/>
      <c r="AU1393" s="36"/>
      <c r="AV1393" s="36"/>
      <c r="AW1393" s="36"/>
    </row>
    <row r="1394" spans="42:49">
      <c r="AP1394" s="36"/>
      <c r="AQ1394" s="36"/>
      <c r="AR1394" s="36"/>
      <c r="AS1394" s="36"/>
      <c r="AT1394" s="36"/>
      <c r="AU1394" s="36"/>
      <c r="AV1394" s="36"/>
      <c r="AW1394" s="36"/>
    </row>
    <row r="1395" spans="42:49">
      <c r="AP1395" s="36"/>
      <c r="AQ1395" s="36"/>
      <c r="AR1395" s="36"/>
      <c r="AS1395" s="36"/>
      <c r="AT1395" s="36"/>
      <c r="AU1395" s="36"/>
      <c r="AV1395" s="36"/>
      <c r="AW1395" s="36"/>
    </row>
    <row r="1396" spans="42:49">
      <c r="AP1396" s="36"/>
      <c r="AQ1396" s="36"/>
      <c r="AR1396" s="36"/>
      <c r="AS1396" s="36"/>
      <c r="AT1396" s="36"/>
      <c r="AU1396" s="36"/>
      <c r="AV1396" s="36"/>
      <c r="AW1396" s="36"/>
    </row>
    <row r="1397" spans="42:49">
      <c r="AP1397" s="36"/>
      <c r="AQ1397" s="36"/>
      <c r="AR1397" s="36"/>
      <c r="AS1397" s="36"/>
      <c r="AT1397" s="36"/>
      <c r="AU1397" s="36"/>
      <c r="AV1397" s="36"/>
      <c r="AW1397" s="36"/>
    </row>
    <row r="1398" spans="42:49">
      <c r="AP1398" s="36"/>
      <c r="AQ1398" s="36"/>
      <c r="AR1398" s="36"/>
      <c r="AS1398" s="36"/>
      <c r="AT1398" s="36"/>
      <c r="AU1398" s="36"/>
      <c r="AV1398" s="36"/>
      <c r="AW1398" s="36"/>
    </row>
    <row r="1399" spans="42:49">
      <c r="AP1399" s="36"/>
      <c r="AQ1399" s="36"/>
      <c r="AR1399" s="36"/>
      <c r="AS1399" s="36"/>
      <c r="AT1399" s="36"/>
      <c r="AU1399" s="36"/>
      <c r="AV1399" s="36"/>
      <c r="AW1399" s="36"/>
    </row>
    <row r="1400" spans="42:49">
      <c r="AP1400" s="36"/>
      <c r="AQ1400" s="36"/>
      <c r="AR1400" s="36"/>
      <c r="AS1400" s="36"/>
      <c r="AT1400" s="36"/>
      <c r="AU1400" s="36"/>
      <c r="AV1400" s="36"/>
      <c r="AW1400" s="36"/>
    </row>
    <row r="1401" spans="42:49">
      <c r="AP1401" s="36"/>
      <c r="AQ1401" s="36"/>
      <c r="AR1401" s="36"/>
      <c r="AS1401" s="36"/>
      <c r="AT1401" s="36"/>
      <c r="AU1401" s="36"/>
      <c r="AV1401" s="36"/>
      <c r="AW1401" s="36"/>
    </row>
    <row r="1402" spans="42:49">
      <c r="AP1402" s="36"/>
      <c r="AQ1402" s="36"/>
      <c r="AR1402" s="36"/>
      <c r="AS1402" s="36"/>
      <c r="AT1402" s="36"/>
      <c r="AU1402" s="36"/>
      <c r="AV1402" s="36"/>
      <c r="AW1402" s="36"/>
    </row>
    <row r="1403" spans="42:49">
      <c r="AP1403" s="36"/>
      <c r="AQ1403" s="36"/>
      <c r="AR1403" s="36"/>
      <c r="AS1403" s="36"/>
      <c r="AT1403" s="36"/>
      <c r="AU1403" s="36"/>
      <c r="AV1403" s="36"/>
      <c r="AW1403" s="36"/>
    </row>
    <row r="1404" spans="42:49">
      <c r="AP1404" s="36"/>
      <c r="AQ1404" s="36"/>
      <c r="AR1404" s="36"/>
      <c r="AS1404" s="36"/>
      <c r="AT1404" s="36"/>
      <c r="AU1404" s="36"/>
      <c r="AV1404" s="36"/>
      <c r="AW1404" s="36"/>
    </row>
    <row r="1405" spans="42:49">
      <c r="AP1405" s="36"/>
      <c r="AQ1405" s="36"/>
      <c r="AR1405" s="36"/>
      <c r="AS1405" s="36"/>
      <c r="AT1405" s="36"/>
      <c r="AU1405" s="36"/>
      <c r="AV1405" s="36"/>
      <c r="AW1405" s="36"/>
    </row>
    <row r="1406" spans="42:49">
      <c r="AP1406" s="36"/>
      <c r="AQ1406" s="36"/>
      <c r="AR1406" s="36"/>
      <c r="AS1406" s="36"/>
      <c r="AT1406" s="36"/>
      <c r="AU1406" s="36"/>
      <c r="AV1406" s="36"/>
      <c r="AW1406" s="36"/>
    </row>
    <row r="1407" spans="42:49">
      <c r="AP1407" s="36"/>
      <c r="AQ1407" s="36"/>
      <c r="AR1407" s="36"/>
      <c r="AS1407" s="36"/>
      <c r="AT1407" s="36"/>
      <c r="AU1407" s="36"/>
      <c r="AV1407" s="36"/>
      <c r="AW1407" s="36"/>
    </row>
    <row r="1408" spans="42:49">
      <c r="AP1408" s="36"/>
      <c r="AQ1408" s="36"/>
      <c r="AR1408" s="36"/>
      <c r="AS1408" s="36"/>
      <c r="AT1408" s="36"/>
      <c r="AU1408" s="36"/>
      <c r="AV1408" s="36"/>
      <c r="AW1408" s="36"/>
    </row>
    <row r="1409" spans="42:49">
      <c r="AP1409" s="36"/>
      <c r="AQ1409" s="36"/>
      <c r="AR1409" s="36"/>
      <c r="AS1409" s="36"/>
      <c r="AT1409" s="36"/>
      <c r="AU1409" s="36"/>
      <c r="AV1409" s="36"/>
      <c r="AW1409" s="36"/>
    </row>
    <row r="1410" spans="42:49">
      <c r="AP1410" s="36"/>
      <c r="AQ1410" s="36"/>
      <c r="AR1410" s="36"/>
      <c r="AS1410" s="36"/>
      <c r="AT1410" s="36"/>
      <c r="AU1410" s="36"/>
      <c r="AV1410" s="36"/>
      <c r="AW1410" s="36"/>
    </row>
    <row r="1411" spans="42:49">
      <c r="AP1411" s="36"/>
      <c r="AQ1411" s="36"/>
      <c r="AR1411" s="36"/>
      <c r="AS1411" s="36"/>
      <c r="AT1411" s="36"/>
      <c r="AU1411" s="36"/>
      <c r="AV1411" s="36"/>
      <c r="AW1411" s="36"/>
    </row>
    <row r="1412" spans="42:49">
      <c r="AP1412" s="36"/>
      <c r="AQ1412" s="36"/>
      <c r="AR1412" s="36"/>
      <c r="AS1412" s="36"/>
      <c r="AT1412" s="36"/>
      <c r="AU1412" s="36"/>
      <c r="AV1412" s="36"/>
      <c r="AW1412" s="36"/>
    </row>
    <row r="1413" spans="42:49">
      <c r="AP1413" s="36"/>
      <c r="AQ1413" s="36"/>
      <c r="AR1413" s="36"/>
      <c r="AS1413" s="36"/>
      <c r="AT1413" s="36"/>
      <c r="AU1413" s="36"/>
      <c r="AV1413" s="36"/>
      <c r="AW1413" s="36"/>
    </row>
    <row r="1414" spans="42:49">
      <c r="AP1414" s="36"/>
      <c r="AQ1414" s="36"/>
      <c r="AR1414" s="36"/>
      <c r="AS1414" s="36"/>
      <c r="AT1414" s="36"/>
      <c r="AU1414" s="36"/>
      <c r="AV1414" s="36"/>
      <c r="AW1414" s="36"/>
    </row>
    <row r="1415" spans="42:49">
      <c r="AP1415" s="36"/>
      <c r="AQ1415" s="36"/>
      <c r="AR1415" s="36"/>
      <c r="AS1415" s="36"/>
      <c r="AT1415" s="36"/>
      <c r="AU1415" s="36"/>
      <c r="AV1415" s="36"/>
      <c r="AW1415" s="36"/>
    </row>
    <row r="1416" spans="42:49">
      <c r="AP1416" s="36"/>
      <c r="AQ1416" s="36"/>
      <c r="AR1416" s="36"/>
      <c r="AS1416" s="36"/>
      <c r="AT1416" s="36"/>
      <c r="AU1416" s="36"/>
      <c r="AV1416" s="36"/>
      <c r="AW1416" s="36"/>
    </row>
    <row r="1417" spans="42:49">
      <c r="AP1417" s="36"/>
      <c r="AQ1417" s="36"/>
      <c r="AR1417" s="36"/>
      <c r="AS1417" s="36"/>
      <c r="AT1417" s="36"/>
      <c r="AU1417" s="36"/>
      <c r="AV1417" s="36"/>
      <c r="AW1417" s="36"/>
    </row>
    <row r="1418" spans="42:49">
      <c r="AP1418" s="36"/>
      <c r="AQ1418" s="36"/>
      <c r="AR1418" s="36"/>
      <c r="AS1418" s="36"/>
      <c r="AT1418" s="36"/>
      <c r="AU1418" s="36"/>
      <c r="AV1418" s="36"/>
      <c r="AW1418" s="36"/>
    </row>
    <row r="1419" spans="42:49">
      <c r="AP1419" s="36"/>
      <c r="AQ1419" s="36"/>
      <c r="AR1419" s="36"/>
      <c r="AS1419" s="36"/>
      <c r="AT1419" s="36"/>
      <c r="AU1419" s="36"/>
      <c r="AV1419" s="36"/>
      <c r="AW1419" s="36"/>
    </row>
    <row r="1420" spans="42:49">
      <c r="AP1420" s="36"/>
      <c r="AQ1420" s="36"/>
      <c r="AR1420" s="36"/>
      <c r="AS1420" s="36"/>
      <c r="AT1420" s="36"/>
      <c r="AU1420" s="36"/>
      <c r="AV1420" s="36"/>
      <c r="AW1420" s="36"/>
    </row>
    <row r="1421" spans="42:49">
      <c r="AP1421" s="36"/>
      <c r="AQ1421" s="36"/>
      <c r="AR1421" s="36"/>
      <c r="AS1421" s="36"/>
      <c r="AT1421" s="36"/>
      <c r="AU1421" s="36"/>
      <c r="AV1421" s="36"/>
      <c r="AW1421" s="36"/>
    </row>
    <row r="1422" spans="42:49">
      <c r="AP1422" s="36"/>
      <c r="AQ1422" s="36"/>
      <c r="AR1422" s="36"/>
      <c r="AS1422" s="36"/>
      <c r="AT1422" s="36"/>
      <c r="AU1422" s="36"/>
      <c r="AV1422" s="36"/>
      <c r="AW1422" s="36"/>
    </row>
    <row r="1423" spans="42:49">
      <c r="AP1423" s="36"/>
      <c r="AQ1423" s="36"/>
      <c r="AR1423" s="36"/>
      <c r="AS1423" s="36"/>
      <c r="AT1423" s="36"/>
      <c r="AU1423" s="36"/>
      <c r="AV1423" s="36"/>
      <c r="AW1423" s="36"/>
    </row>
    <row r="1424" spans="42:49">
      <c r="AP1424" s="36"/>
      <c r="AQ1424" s="36"/>
      <c r="AR1424" s="36"/>
      <c r="AS1424" s="36"/>
      <c r="AT1424" s="36"/>
      <c r="AU1424" s="36"/>
      <c r="AV1424" s="36"/>
      <c r="AW1424" s="36"/>
    </row>
    <row r="1425" spans="42:49">
      <c r="AP1425" s="36"/>
      <c r="AQ1425" s="36"/>
      <c r="AR1425" s="36"/>
      <c r="AS1425" s="36"/>
      <c r="AT1425" s="36"/>
      <c r="AU1425" s="36"/>
      <c r="AV1425" s="36"/>
      <c r="AW1425" s="36"/>
    </row>
    <row r="1426" spans="42:49">
      <c r="AP1426" s="36"/>
      <c r="AQ1426" s="36"/>
      <c r="AR1426" s="36"/>
      <c r="AS1426" s="36"/>
      <c r="AT1426" s="36"/>
      <c r="AU1426" s="36"/>
      <c r="AV1426" s="36"/>
      <c r="AW1426" s="36"/>
    </row>
    <row r="1427" spans="42:49">
      <c r="AP1427" s="36"/>
      <c r="AQ1427" s="36"/>
      <c r="AR1427" s="36"/>
      <c r="AS1427" s="36"/>
      <c r="AT1427" s="36"/>
      <c r="AU1427" s="36"/>
      <c r="AV1427" s="36"/>
      <c r="AW1427" s="36"/>
    </row>
    <row r="1428" spans="42:49">
      <c r="AP1428" s="36"/>
      <c r="AQ1428" s="36"/>
      <c r="AR1428" s="36"/>
      <c r="AS1428" s="36"/>
      <c r="AT1428" s="36"/>
      <c r="AU1428" s="36"/>
      <c r="AV1428" s="36"/>
      <c r="AW1428" s="36"/>
    </row>
    <row r="1429" spans="42:49">
      <c r="AP1429" s="36"/>
      <c r="AQ1429" s="36"/>
      <c r="AR1429" s="36"/>
      <c r="AS1429" s="36"/>
      <c r="AT1429" s="36"/>
      <c r="AU1429" s="36"/>
      <c r="AV1429" s="36"/>
      <c r="AW1429" s="36"/>
    </row>
    <row r="1430" spans="42:49">
      <c r="AP1430" s="36"/>
      <c r="AQ1430" s="36"/>
      <c r="AR1430" s="36"/>
      <c r="AS1430" s="36"/>
      <c r="AT1430" s="36"/>
      <c r="AU1430" s="36"/>
      <c r="AV1430" s="36"/>
      <c r="AW1430" s="36"/>
    </row>
    <row r="1431" spans="42:49">
      <c r="AP1431" s="36"/>
      <c r="AQ1431" s="36"/>
      <c r="AR1431" s="36"/>
      <c r="AS1431" s="36"/>
      <c r="AT1431" s="36"/>
      <c r="AU1431" s="36"/>
      <c r="AV1431" s="36"/>
      <c r="AW1431" s="36"/>
    </row>
    <row r="1432" spans="42:49">
      <c r="AP1432" s="36"/>
      <c r="AQ1432" s="36"/>
      <c r="AR1432" s="36"/>
      <c r="AS1432" s="36"/>
      <c r="AT1432" s="36"/>
      <c r="AU1432" s="36"/>
      <c r="AV1432" s="36"/>
      <c r="AW1432" s="36"/>
    </row>
    <row r="1433" spans="42:49">
      <c r="AP1433" s="36"/>
      <c r="AQ1433" s="36"/>
      <c r="AR1433" s="36"/>
      <c r="AS1433" s="36"/>
      <c r="AT1433" s="36"/>
      <c r="AU1433" s="36"/>
      <c r="AV1433" s="36"/>
      <c r="AW1433" s="36"/>
    </row>
    <row r="1434" spans="42:49">
      <c r="AP1434" s="36"/>
      <c r="AQ1434" s="36"/>
      <c r="AR1434" s="36"/>
      <c r="AS1434" s="36"/>
      <c r="AT1434" s="36"/>
      <c r="AU1434" s="36"/>
      <c r="AV1434" s="36"/>
      <c r="AW1434" s="36"/>
    </row>
    <row r="1435" spans="42:49">
      <c r="AP1435" s="36"/>
      <c r="AQ1435" s="36"/>
      <c r="AR1435" s="36"/>
      <c r="AS1435" s="36"/>
      <c r="AT1435" s="36"/>
      <c r="AU1435" s="36"/>
      <c r="AV1435" s="36"/>
      <c r="AW1435" s="36"/>
    </row>
    <row r="1436" spans="42:49">
      <c r="AP1436" s="36"/>
      <c r="AQ1436" s="36"/>
      <c r="AR1436" s="36"/>
      <c r="AS1436" s="36"/>
      <c r="AT1436" s="36"/>
      <c r="AU1436" s="36"/>
      <c r="AV1436" s="36"/>
      <c r="AW1436" s="36"/>
    </row>
    <row r="1437" spans="42:49">
      <c r="AP1437" s="36"/>
      <c r="AQ1437" s="36"/>
      <c r="AR1437" s="36"/>
      <c r="AS1437" s="36"/>
      <c r="AT1437" s="36"/>
      <c r="AU1437" s="36"/>
      <c r="AV1437" s="36"/>
      <c r="AW1437" s="36"/>
    </row>
    <row r="1438" spans="42:49">
      <c r="AP1438" s="36"/>
      <c r="AQ1438" s="36"/>
      <c r="AR1438" s="36"/>
      <c r="AS1438" s="36"/>
      <c r="AT1438" s="36"/>
      <c r="AU1438" s="36"/>
      <c r="AV1438" s="36"/>
      <c r="AW1438" s="36"/>
    </row>
    <row r="1439" spans="42:49">
      <c r="AP1439" s="36"/>
      <c r="AQ1439" s="36"/>
      <c r="AR1439" s="36"/>
      <c r="AS1439" s="36"/>
      <c r="AT1439" s="36"/>
      <c r="AU1439" s="36"/>
      <c r="AV1439" s="36"/>
      <c r="AW1439" s="36"/>
    </row>
    <row r="1440" spans="42:49">
      <c r="AP1440" s="36"/>
      <c r="AQ1440" s="36"/>
      <c r="AR1440" s="36"/>
      <c r="AS1440" s="36"/>
      <c r="AT1440" s="36"/>
      <c r="AU1440" s="36"/>
      <c r="AV1440" s="36"/>
      <c r="AW1440" s="36"/>
    </row>
    <row r="1441" spans="42:49">
      <c r="AP1441" s="36"/>
      <c r="AQ1441" s="36"/>
      <c r="AR1441" s="36"/>
      <c r="AS1441" s="36"/>
      <c r="AT1441" s="36"/>
      <c r="AU1441" s="36"/>
      <c r="AV1441" s="36"/>
      <c r="AW1441" s="36"/>
    </row>
    <row r="1442" spans="42:49">
      <c r="AP1442" s="36"/>
      <c r="AQ1442" s="36"/>
      <c r="AR1442" s="36"/>
      <c r="AS1442" s="36"/>
      <c r="AT1442" s="36"/>
      <c r="AU1442" s="36"/>
      <c r="AV1442" s="36"/>
      <c r="AW1442" s="36"/>
    </row>
    <row r="1443" spans="42:49">
      <c r="AP1443" s="36"/>
      <c r="AQ1443" s="36"/>
      <c r="AR1443" s="36"/>
      <c r="AS1443" s="36"/>
      <c r="AT1443" s="36"/>
      <c r="AU1443" s="36"/>
      <c r="AV1443" s="36"/>
      <c r="AW1443" s="36"/>
    </row>
    <row r="1444" spans="42:49">
      <c r="AP1444" s="36"/>
      <c r="AQ1444" s="36"/>
      <c r="AR1444" s="36"/>
      <c r="AS1444" s="36"/>
      <c r="AT1444" s="36"/>
      <c r="AU1444" s="36"/>
      <c r="AV1444" s="36"/>
      <c r="AW1444" s="36"/>
    </row>
    <row r="1445" spans="42:49">
      <c r="AP1445" s="36"/>
      <c r="AQ1445" s="36"/>
      <c r="AR1445" s="36"/>
      <c r="AS1445" s="36"/>
      <c r="AT1445" s="36"/>
      <c r="AU1445" s="36"/>
      <c r="AV1445" s="36"/>
      <c r="AW1445" s="36"/>
    </row>
    <row r="1446" spans="42:49">
      <c r="AP1446" s="36"/>
      <c r="AQ1446" s="36"/>
      <c r="AR1446" s="36"/>
      <c r="AS1446" s="36"/>
      <c r="AT1446" s="36"/>
      <c r="AU1446" s="36"/>
      <c r="AV1446" s="36"/>
      <c r="AW1446" s="36"/>
    </row>
    <row r="1447" spans="42:49">
      <c r="AP1447" s="36"/>
      <c r="AQ1447" s="36"/>
      <c r="AR1447" s="36"/>
      <c r="AS1447" s="36"/>
      <c r="AT1447" s="36"/>
      <c r="AU1447" s="36"/>
      <c r="AV1447" s="36"/>
      <c r="AW1447" s="36"/>
    </row>
    <row r="1448" spans="42:49">
      <c r="AP1448" s="36"/>
      <c r="AQ1448" s="36"/>
      <c r="AR1448" s="36"/>
      <c r="AS1448" s="36"/>
      <c r="AT1448" s="36"/>
      <c r="AU1448" s="36"/>
      <c r="AV1448" s="36"/>
      <c r="AW1448" s="36"/>
    </row>
    <row r="1449" spans="42:49">
      <c r="AP1449" s="36"/>
      <c r="AQ1449" s="36"/>
      <c r="AR1449" s="36"/>
      <c r="AS1449" s="36"/>
      <c r="AT1449" s="36"/>
      <c r="AU1449" s="36"/>
      <c r="AV1449" s="36"/>
      <c r="AW1449" s="36"/>
    </row>
    <row r="1450" spans="42:49">
      <c r="AP1450" s="36"/>
      <c r="AQ1450" s="36"/>
      <c r="AR1450" s="36"/>
      <c r="AS1450" s="36"/>
      <c r="AT1450" s="36"/>
      <c r="AU1450" s="36"/>
      <c r="AV1450" s="36"/>
      <c r="AW1450" s="36"/>
    </row>
    <row r="1451" spans="42:49">
      <c r="AP1451" s="36"/>
      <c r="AQ1451" s="36"/>
      <c r="AR1451" s="36"/>
      <c r="AS1451" s="36"/>
      <c r="AT1451" s="36"/>
      <c r="AU1451" s="36"/>
      <c r="AV1451" s="36"/>
      <c r="AW1451" s="36"/>
    </row>
    <row r="1452" spans="42:49">
      <c r="AP1452" s="36"/>
      <c r="AQ1452" s="36"/>
      <c r="AR1452" s="36"/>
      <c r="AS1452" s="36"/>
      <c r="AT1452" s="36"/>
      <c r="AU1452" s="36"/>
      <c r="AV1452" s="36"/>
      <c r="AW1452" s="36"/>
    </row>
    <row r="1453" spans="42:49">
      <c r="AP1453" s="36"/>
      <c r="AQ1453" s="36"/>
      <c r="AR1453" s="36"/>
      <c r="AS1453" s="36"/>
      <c r="AT1453" s="36"/>
      <c r="AU1453" s="36"/>
      <c r="AV1453" s="36"/>
      <c r="AW1453" s="36"/>
    </row>
    <row r="1454" spans="42:49">
      <c r="AP1454" s="36"/>
      <c r="AQ1454" s="36"/>
      <c r="AR1454" s="36"/>
      <c r="AS1454" s="36"/>
      <c r="AT1454" s="36"/>
      <c r="AU1454" s="36"/>
      <c r="AV1454" s="36"/>
      <c r="AW1454" s="36"/>
    </row>
    <row r="1455" spans="42:49">
      <c r="AP1455" s="36"/>
      <c r="AQ1455" s="36"/>
      <c r="AR1455" s="36"/>
      <c r="AS1455" s="36"/>
      <c r="AT1455" s="36"/>
      <c r="AU1455" s="36"/>
      <c r="AV1455" s="36"/>
      <c r="AW1455" s="36"/>
    </row>
    <row r="1456" spans="42:49">
      <c r="AP1456" s="36"/>
      <c r="AQ1456" s="36"/>
      <c r="AR1456" s="36"/>
      <c r="AS1456" s="36"/>
      <c r="AT1456" s="36"/>
      <c r="AU1456" s="36"/>
      <c r="AV1456" s="36"/>
      <c r="AW1456" s="36"/>
    </row>
    <row r="1457" spans="42:49">
      <c r="AP1457" s="36"/>
      <c r="AQ1457" s="36"/>
      <c r="AR1457" s="36"/>
      <c r="AS1457" s="36"/>
      <c r="AT1457" s="36"/>
      <c r="AU1457" s="36"/>
      <c r="AV1457" s="36"/>
      <c r="AW1457" s="36"/>
    </row>
    <row r="1458" spans="42:49">
      <c r="AP1458" s="36"/>
      <c r="AQ1458" s="36"/>
      <c r="AR1458" s="36"/>
      <c r="AS1458" s="36"/>
      <c r="AT1458" s="36"/>
      <c r="AU1458" s="36"/>
      <c r="AV1458" s="36"/>
      <c r="AW1458" s="36"/>
    </row>
    <row r="1459" spans="42:49">
      <c r="AP1459" s="36"/>
      <c r="AQ1459" s="36"/>
      <c r="AR1459" s="36"/>
      <c r="AS1459" s="36"/>
      <c r="AT1459" s="36"/>
      <c r="AU1459" s="36"/>
      <c r="AV1459" s="36"/>
      <c r="AW1459" s="36"/>
    </row>
    <row r="1460" spans="42:49">
      <c r="AP1460" s="36"/>
      <c r="AQ1460" s="36"/>
      <c r="AR1460" s="36"/>
      <c r="AS1460" s="36"/>
      <c r="AT1460" s="36"/>
      <c r="AU1460" s="36"/>
      <c r="AV1460" s="36"/>
      <c r="AW1460" s="36"/>
    </row>
    <row r="1461" spans="42:49">
      <c r="AP1461" s="36"/>
      <c r="AQ1461" s="36"/>
      <c r="AR1461" s="36"/>
      <c r="AS1461" s="36"/>
      <c r="AT1461" s="36"/>
      <c r="AU1461" s="36"/>
      <c r="AV1461" s="36"/>
      <c r="AW1461" s="36"/>
    </row>
    <row r="1462" spans="42:49">
      <c r="AP1462" s="36"/>
      <c r="AQ1462" s="36"/>
      <c r="AR1462" s="36"/>
      <c r="AS1462" s="36"/>
      <c r="AT1462" s="36"/>
      <c r="AU1462" s="36"/>
      <c r="AV1462" s="36"/>
      <c r="AW1462" s="36"/>
    </row>
    <row r="1463" spans="42:49">
      <c r="AP1463" s="36"/>
      <c r="AQ1463" s="36"/>
      <c r="AR1463" s="36"/>
      <c r="AS1463" s="36"/>
      <c r="AT1463" s="36"/>
      <c r="AU1463" s="36"/>
      <c r="AV1463" s="36"/>
      <c r="AW1463" s="36"/>
    </row>
    <row r="1464" spans="42:49">
      <c r="AP1464" s="36"/>
      <c r="AQ1464" s="36"/>
      <c r="AR1464" s="36"/>
      <c r="AS1464" s="36"/>
      <c r="AT1464" s="36"/>
      <c r="AU1464" s="36"/>
      <c r="AV1464" s="36"/>
      <c r="AW1464" s="36"/>
    </row>
    <row r="1465" spans="42:49">
      <c r="AP1465" s="36"/>
      <c r="AQ1465" s="36"/>
      <c r="AR1465" s="36"/>
      <c r="AS1465" s="36"/>
      <c r="AT1465" s="36"/>
      <c r="AU1465" s="36"/>
      <c r="AV1465" s="36"/>
      <c r="AW1465" s="36"/>
    </row>
    <row r="1466" spans="42:49">
      <c r="AP1466" s="36"/>
      <c r="AQ1466" s="36"/>
      <c r="AR1466" s="36"/>
      <c r="AS1466" s="36"/>
      <c r="AT1466" s="36"/>
      <c r="AU1466" s="36"/>
      <c r="AV1466" s="36"/>
      <c r="AW1466" s="36"/>
    </row>
    <row r="1467" spans="42:49">
      <c r="AP1467" s="36"/>
      <c r="AQ1467" s="36"/>
      <c r="AR1467" s="36"/>
      <c r="AS1467" s="36"/>
      <c r="AT1467" s="36"/>
      <c r="AU1467" s="36"/>
      <c r="AV1467" s="36"/>
      <c r="AW1467" s="36"/>
    </row>
    <row r="1468" spans="42:49">
      <c r="AP1468" s="36"/>
      <c r="AQ1468" s="36"/>
      <c r="AR1468" s="36"/>
      <c r="AS1468" s="36"/>
      <c r="AT1468" s="36"/>
      <c r="AU1468" s="36"/>
      <c r="AV1468" s="36"/>
      <c r="AW1468" s="36"/>
    </row>
    <row r="1469" spans="42:49">
      <c r="AP1469" s="36"/>
      <c r="AQ1469" s="36"/>
      <c r="AR1469" s="36"/>
      <c r="AS1469" s="36"/>
      <c r="AT1469" s="36"/>
      <c r="AU1469" s="36"/>
      <c r="AV1469" s="36"/>
      <c r="AW1469" s="36"/>
    </row>
    <row r="1470" spans="42:49">
      <c r="AP1470" s="36"/>
      <c r="AQ1470" s="36"/>
      <c r="AR1470" s="36"/>
      <c r="AS1470" s="36"/>
      <c r="AT1470" s="36"/>
      <c r="AU1470" s="36"/>
      <c r="AV1470" s="36"/>
      <c r="AW1470" s="36"/>
    </row>
    <row r="1471" spans="42:49">
      <c r="AP1471" s="36"/>
      <c r="AQ1471" s="36"/>
      <c r="AR1471" s="36"/>
      <c r="AS1471" s="36"/>
      <c r="AT1471" s="36"/>
      <c r="AU1471" s="36"/>
      <c r="AV1471" s="36"/>
      <c r="AW1471" s="36"/>
    </row>
    <row r="1472" spans="42:49">
      <c r="AP1472" s="36"/>
      <c r="AQ1472" s="36"/>
      <c r="AR1472" s="36"/>
      <c r="AS1472" s="36"/>
      <c r="AT1472" s="36"/>
      <c r="AU1472" s="36"/>
      <c r="AV1472" s="36"/>
      <c r="AW1472" s="36"/>
    </row>
    <row r="1473" spans="42:49">
      <c r="AP1473" s="36"/>
      <c r="AQ1473" s="36"/>
      <c r="AR1473" s="36"/>
      <c r="AS1473" s="36"/>
      <c r="AT1473" s="36"/>
      <c r="AU1473" s="36"/>
      <c r="AV1473" s="36"/>
      <c r="AW1473" s="36"/>
    </row>
    <row r="1474" spans="42:49">
      <c r="AP1474" s="36"/>
      <c r="AQ1474" s="36"/>
      <c r="AR1474" s="36"/>
      <c r="AS1474" s="36"/>
      <c r="AT1474" s="36"/>
      <c r="AU1474" s="36"/>
      <c r="AV1474" s="36"/>
      <c r="AW1474" s="36"/>
    </row>
    <row r="1475" spans="42:49">
      <c r="AP1475" s="36"/>
      <c r="AQ1475" s="36"/>
      <c r="AR1475" s="36"/>
      <c r="AS1475" s="36"/>
      <c r="AT1475" s="36"/>
      <c r="AU1475" s="36"/>
      <c r="AV1475" s="36"/>
      <c r="AW1475" s="36"/>
    </row>
    <row r="1476" spans="42:49">
      <c r="AP1476" s="36"/>
      <c r="AQ1476" s="36"/>
      <c r="AR1476" s="36"/>
      <c r="AS1476" s="36"/>
      <c r="AT1476" s="36"/>
      <c r="AU1476" s="36"/>
      <c r="AV1476" s="36"/>
      <c r="AW1476" s="36"/>
    </row>
    <row r="1477" spans="42:49">
      <c r="AP1477" s="36"/>
      <c r="AQ1477" s="36"/>
      <c r="AR1477" s="36"/>
      <c r="AS1477" s="36"/>
      <c r="AT1477" s="36"/>
      <c r="AU1477" s="36"/>
      <c r="AV1477" s="36"/>
      <c r="AW1477" s="36"/>
    </row>
    <row r="1478" spans="42:49">
      <c r="AP1478" s="36"/>
      <c r="AQ1478" s="36"/>
      <c r="AR1478" s="36"/>
      <c r="AS1478" s="36"/>
      <c r="AT1478" s="36"/>
      <c r="AU1478" s="36"/>
      <c r="AV1478" s="36"/>
      <c r="AW1478" s="36"/>
    </row>
    <row r="1479" spans="42:49">
      <c r="AP1479" s="36"/>
      <c r="AQ1479" s="36"/>
      <c r="AR1479" s="36"/>
      <c r="AS1479" s="36"/>
      <c r="AT1479" s="36"/>
      <c r="AU1479" s="36"/>
      <c r="AV1479" s="36"/>
      <c r="AW1479" s="36"/>
    </row>
    <row r="1480" spans="42:49">
      <c r="AP1480" s="36"/>
      <c r="AQ1480" s="36"/>
      <c r="AR1480" s="36"/>
      <c r="AS1480" s="36"/>
      <c r="AT1480" s="36"/>
      <c r="AU1480" s="36"/>
      <c r="AV1480" s="36"/>
      <c r="AW1480" s="36"/>
    </row>
    <row r="1481" spans="42:49">
      <c r="AP1481" s="36"/>
      <c r="AQ1481" s="36"/>
      <c r="AR1481" s="36"/>
      <c r="AS1481" s="36"/>
      <c r="AT1481" s="36"/>
      <c r="AU1481" s="36"/>
      <c r="AV1481" s="36"/>
      <c r="AW1481" s="36"/>
    </row>
    <row r="1482" spans="42:49">
      <c r="AP1482" s="36"/>
      <c r="AQ1482" s="36"/>
      <c r="AR1482" s="36"/>
      <c r="AS1482" s="36"/>
      <c r="AT1482" s="36"/>
      <c r="AU1482" s="36"/>
      <c r="AV1482" s="36"/>
      <c r="AW1482" s="36"/>
    </row>
    <row r="1483" spans="42:49">
      <c r="AP1483" s="36"/>
      <c r="AQ1483" s="36"/>
      <c r="AR1483" s="36"/>
      <c r="AS1483" s="36"/>
      <c r="AT1483" s="36"/>
      <c r="AU1483" s="36"/>
      <c r="AV1483" s="36"/>
      <c r="AW1483" s="36"/>
    </row>
    <row r="1484" spans="42:49">
      <c r="AP1484" s="36"/>
      <c r="AQ1484" s="36"/>
      <c r="AR1484" s="36"/>
      <c r="AS1484" s="36"/>
      <c r="AT1484" s="36"/>
      <c r="AU1484" s="36"/>
      <c r="AV1484" s="36"/>
      <c r="AW1484" s="36"/>
    </row>
    <row r="1485" spans="42:49">
      <c r="AP1485" s="36"/>
      <c r="AQ1485" s="36"/>
      <c r="AR1485" s="36"/>
      <c r="AS1485" s="36"/>
      <c r="AT1485" s="36"/>
      <c r="AU1485" s="36"/>
      <c r="AV1485" s="36"/>
      <c r="AW1485" s="36"/>
    </row>
    <row r="1486" spans="42:49">
      <c r="AP1486" s="36"/>
      <c r="AQ1486" s="36"/>
      <c r="AR1486" s="36"/>
      <c r="AS1486" s="36"/>
      <c r="AT1486" s="36"/>
      <c r="AU1486" s="36"/>
      <c r="AV1486" s="36"/>
      <c r="AW1486" s="36"/>
    </row>
    <row r="1487" spans="42:49">
      <c r="AP1487" s="36"/>
      <c r="AQ1487" s="36"/>
      <c r="AR1487" s="36"/>
      <c r="AS1487" s="36"/>
      <c r="AT1487" s="36"/>
      <c r="AU1487" s="36"/>
      <c r="AV1487" s="36"/>
      <c r="AW1487" s="36"/>
    </row>
    <row r="1488" spans="42:49">
      <c r="AP1488" s="36"/>
      <c r="AQ1488" s="36"/>
      <c r="AR1488" s="36"/>
      <c r="AS1488" s="36"/>
      <c r="AT1488" s="36"/>
      <c r="AU1488" s="36"/>
      <c r="AV1488" s="36"/>
      <c r="AW1488" s="36"/>
    </row>
    <row r="1489" spans="42:49">
      <c r="AP1489" s="36"/>
      <c r="AQ1489" s="36"/>
      <c r="AR1489" s="36"/>
      <c r="AS1489" s="36"/>
      <c r="AT1489" s="36"/>
      <c r="AU1489" s="36"/>
      <c r="AV1489" s="36"/>
      <c r="AW1489" s="36"/>
    </row>
    <row r="1490" spans="42:49">
      <c r="AP1490" s="36"/>
      <c r="AQ1490" s="36"/>
      <c r="AR1490" s="36"/>
      <c r="AS1490" s="36"/>
      <c r="AT1490" s="36"/>
      <c r="AU1490" s="36"/>
      <c r="AV1490" s="36"/>
      <c r="AW1490" s="36"/>
    </row>
    <row r="1491" spans="42:49">
      <c r="AP1491" s="36"/>
      <c r="AQ1491" s="36"/>
      <c r="AR1491" s="36"/>
      <c r="AS1491" s="36"/>
      <c r="AT1491" s="36"/>
      <c r="AU1491" s="36"/>
      <c r="AV1491" s="36"/>
      <c r="AW1491" s="36"/>
    </row>
    <row r="1492" spans="42:49">
      <c r="AP1492" s="36"/>
      <c r="AQ1492" s="36"/>
      <c r="AR1492" s="36"/>
      <c r="AS1492" s="36"/>
      <c r="AT1492" s="36"/>
      <c r="AU1492" s="36"/>
      <c r="AV1492" s="36"/>
      <c r="AW1492" s="36"/>
    </row>
    <row r="1493" spans="42:49">
      <c r="AP1493" s="36"/>
      <c r="AQ1493" s="36"/>
      <c r="AR1493" s="36"/>
      <c r="AS1493" s="36"/>
      <c r="AT1493" s="36"/>
      <c r="AU1493" s="36"/>
      <c r="AV1493" s="36"/>
      <c r="AW1493" s="36"/>
    </row>
    <row r="1494" spans="42:49">
      <c r="AP1494" s="36"/>
      <c r="AQ1494" s="36"/>
      <c r="AR1494" s="36"/>
      <c r="AS1494" s="36"/>
      <c r="AT1494" s="36"/>
      <c r="AU1494" s="36"/>
      <c r="AV1494" s="36"/>
      <c r="AW1494" s="36"/>
    </row>
    <row r="1495" spans="42:49">
      <c r="AP1495" s="36"/>
      <c r="AQ1495" s="36"/>
      <c r="AR1495" s="36"/>
      <c r="AS1495" s="36"/>
      <c r="AT1495" s="36"/>
      <c r="AU1495" s="36"/>
      <c r="AV1495" s="36"/>
      <c r="AW1495" s="36"/>
    </row>
    <row r="1496" spans="42:49">
      <c r="AP1496" s="36"/>
      <c r="AQ1496" s="36"/>
      <c r="AR1496" s="36"/>
      <c r="AS1496" s="36"/>
      <c r="AT1496" s="36"/>
      <c r="AU1496" s="36"/>
      <c r="AV1496" s="36"/>
      <c r="AW1496" s="36"/>
    </row>
    <row r="1497" spans="42:49">
      <c r="AP1497" s="36"/>
      <c r="AQ1497" s="36"/>
      <c r="AR1497" s="36"/>
      <c r="AS1497" s="36"/>
      <c r="AT1497" s="36"/>
      <c r="AU1497" s="36"/>
      <c r="AV1497" s="36"/>
      <c r="AW1497" s="36"/>
    </row>
    <row r="1498" spans="42:49">
      <c r="AP1498" s="36"/>
      <c r="AQ1498" s="36"/>
      <c r="AR1498" s="36"/>
      <c r="AS1498" s="36"/>
      <c r="AT1498" s="36"/>
      <c r="AU1498" s="36"/>
      <c r="AV1498" s="36"/>
      <c r="AW1498" s="36"/>
    </row>
    <row r="1499" spans="42:49">
      <c r="AP1499" s="36"/>
      <c r="AQ1499" s="36"/>
      <c r="AR1499" s="36"/>
      <c r="AS1499" s="36"/>
      <c r="AT1499" s="36"/>
      <c r="AU1499" s="36"/>
      <c r="AV1499" s="36"/>
      <c r="AW1499" s="36"/>
    </row>
    <row r="1500" spans="42:49">
      <c r="AP1500" s="36"/>
      <c r="AQ1500" s="36"/>
      <c r="AR1500" s="36"/>
      <c r="AS1500" s="36"/>
      <c r="AT1500" s="36"/>
      <c r="AU1500" s="36"/>
      <c r="AV1500" s="36"/>
      <c r="AW1500" s="36"/>
    </row>
    <row r="1501" spans="42:49">
      <c r="AP1501" s="36"/>
      <c r="AQ1501" s="36"/>
      <c r="AR1501" s="36"/>
      <c r="AS1501" s="36"/>
      <c r="AT1501" s="36"/>
      <c r="AU1501" s="36"/>
      <c r="AV1501" s="36"/>
      <c r="AW1501" s="36"/>
    </row>
    <row r="1502" spans="42:49">
      <c r="AP1502" s="36"/>
      <c r="AQ1502" s="36"/>
      <c r="AR1502" s="36"/>
      <c r="AS1502" s="36"/>
      <c r="AT1502" s="36"/>
      <c r="AU1502" s="36"/>
      <c r="AV1502" s="36"/>
      <c r="AW1502" s="36"/>
    </row>
    <row r="1503" spans="42:49">
      <c r="AP1503" s="36"/>
      <c r="AQ1503" s="36"/>
      <c r="AR1503" s="36"/>
      <c r="AS1503" s="36"/>
      <c r="AT1503" s="36"/>
      <c r="AU1503" s="36"/>
      <c r="AV1503" s="36"/>
      <c r="AW1503" s="36"/>
    </row>
    <row r="1504" spans="42:49">
      <c r="AP1504" s="36"/>
      <c r="AQ1504" s="36"/>
      <c r="AR1504" s="36"/>
      <c r="AS1504" s="36"/>
      <c r="AT1504" s="36"/>
      <c r="AU1504" s="36"/>
      <c r="AV1504" s="36"/>
      <c r="AW1504" s="36"/>
    </row>
    <row r="1505" spans="42:49">
      <c r="AP1505" s="36"/>
      <c r="AQ1505" s="36"/>
      <c r="AR1505" s="36"/>
      <c r="AS1505" s="36"/>
      <c r="AT1505" s="36"/>
      <c r="AU1505" s="36"/>
      <c r="AV1505" s="36"/>
      <c r="AW1505" s="36"/>
    </row>
    <row r="1506" spans="42:49">
      <c r="AP1506" s="36"/>
      <c r="AQ1506" s="36"/>
      <c r="AR1506" s="36"/>
      <c r="AS1506" s="36"/>
      <c r="AT1506" s="36"/>
      <c r="AU1506" s="36"/>
      <c r="AV1506" s="36"/>
      <c r="AW1506" s="36"/>
    </row>
    <row r="1507" spans="42:49">
      <c r="AP1507" s="36"/>
      <c r="AQ1507" s="36"/>
      <c r="AR1507" s="36"/>
      <c r="AS1507" s="36"/>
      <c r="AT1507" s="36"/>
      <c r="AU1507" s="36"/>
      <c r="AV1507" s="36"/>
      <c r="AW1507" s="36"/>
    </row>
    <row r="1508" spans="42:49">
      <c r="AP1508" s="36"/>
      <c r="AQ1508" s="36"/>
      <c r="AR1508" s="36"/>
      <c r="AS1508" s="36"/>
      <c r="AT1508" s="36"/>
      <c r="AU1508" s="36"/>
      <c r="AV1508" s="36"/>
      <c r="AW1508" s="36"/>
    </row>
    <row r="1509" spans="42:49">
      <c r="AP1509" s="36"/>
      <c r="AQ1509" s="36"/>
      <c r="AR1509" s="36"/>
      <c r="AS1509" s="36"/>
      <c r="AT1509" s="36"/>
      <c r="AU1509" s="36"/>
      <c r="AV1509" s="36"/>
      <c r="AW1509" s="36"/>
    </row>
    <row r="1510" spans="42:49">
      <c r="AP1510" s="36"/>
      <c r="AQ1510" s="36"/>
      <c r="AR1510" s="36"/>
      <c r="AS1510" s="36"/>
      <c r="AT1510" s="36"/>
      <c r="AU1510" s="36"/>
      <c r="AV1510" s="36"/>
      <c r="AW1510" s="36"/>
    </row>
    <row r="1511" spans="42:49">
      <c r="AP1511" s="36"/>
      <c r="AQ1511" s="36"/>
      <c r="AR1511" s="36"/>
      <c r="AS1511" s="36"/>
      <c r="AT1511" s="36"/>
      <c r="AU1511" s="36"/>
      <c r="AV1511" s="36"/>
      <c r="AW1511" s="36"/>
    </row>
    <row r="1512" spans="42:49">
      <c r="AP1512" s="36"/>
      <c r="AQ1512" s="36"/>
      <c r="AR1512" s="36"/>
      <c r="AS1512" s="36"/>
      <c r="AT1512" s="36"/>
      <c r="AU1512" s="36"/>
      <c r="AV1512" s="36"/>
      <c r="AW1512" s="36"/>
    </row>
    <row r="1513" spans="42:49">
      <c r="AP1513" s="36"/>
      <c r="AQ1513" s="36"/>
      <c r="AR1513" s="36"/>
      <c r="AS1513" s="36"/>
      <c r="AT1513" s="36"/>
      <c r="AU1513" s="36"/>
      <c r="AV1513" s="36"/>
      <c r="AW1513" s="36"/>
    </row>
    <row r="1514" spans="42:49">
      <c r="AP1514" s="36"/>
      <c r="AQ1514" s="36"/>
      <c r="AR1514" s="36"/>
      <c r="AS1514" s="36"/>
      <c r="AT1514" s="36"/>
      <c r="AU1514" s="36"/>
      <c r="AV1514" s="36"/>
      <c r="AW1514" s="36"/>
    </row>
    <row r="1515" spans="42:49">
      <c r="AP1515" s="36"/>
      <c r="AQ1515" s="36"/>
      <c r="AR1515" s="36"/>
      <c r="AS1515" s="36"/>
      <c r="AT1515" s="36"/>
      <c r="AU1515" s="36"/>
      <c r="AV1515" s="36"/>
      <c r="AW1515" s="36"/>
    </row>
    <row r="1516" spans="42:49">
      <c r="AP1516" s="36"/>
      <c r="AQ1516" s="36"/>
      <c r="AR1516" s="36"/>
      <c r="AS1516" s="36"/>
      <c r="AT1516" s="36"/>
      <c r="AU1516" s="36"/>
      <c r="AV1516" s="36"/>
      <c r="AW1516" s="36"/>
    </row>
    <row r="1517" spans="42:49">
      <c r="AP1517" s="36"/>
      <c r="AQ1517" s="36"/>
      <c r="AR1517" s="36"/>
      <c r="AS1517" s="36"/>
      <c r="AT1517" s="36"/>
      <c r="AU1517" s="36"/>
      <c r="AV1517" s="36"/>
      <c r="AW1517" s="36"/>
    </row>
    <row r="1518" spans="42:49">
      <c r="AP1518" s="36"/>
      <c r="AQ1518" s="36"/>
      <c r="AR1518" s="36"/>
      <c r="AS1518" s="36"/>
      <c r="AT1518" s="36"/>
      <c r="AU1518" s="36"/>
      <c r="AV1518" s="36"/>
      <c r="AW1518" s="36"/>
    </row>
    <row r="1519" spans="42:49">
      <c r="AP1519" s="36"/>
      <c r="AQ1519" s="36"/>
      <c r="AR1519" s="36"/>
      <c r="AS1519" s="36"/>
      <c r="AT1519" s="36"/>
      <c r="AU1519" s="36"/>
      <c r="AV1519" s="36"/>
      <c r="AW1519" s="36"/>
    </row>
    <row r="1520" spans="42:49">
      <c r="AP1520" s="36"/>
      <c r="AQ1520" s="36"/>
      <c r="AR1520" s="36"/>
      <c r="AS1520" s="36"/>
      <c r="AT1520" s="36"/>
      <c r="AU1520" s="36"/>
      <c r="AV1520" s="36"/>
      <c r="AW1520" s="36"/>
    </row>
    <row r="1521" spans="42:49">
      <c r="AP1521" s="36"/>
      <c r="AQ1521" s="36"/>
      <c r="AR1521" s="36"/>
      <c r="AS1521" s="36"/>
      <c r="AT1521" s="36"/>
      <c r="AU1521" s="36"/>
      <c r="AV1521" s="36"/>
      <c r="AW1521" s="36"/>
    </row>
    <row r="1522" spans="42:49">
      <c r="AP1522" s="36"/>
      <c r="AQ1522" s="36"/>
      <c r="AR1522" s="36"/>
      <c r="AS1522" s="36"/>
      <c r="AT1522" s="36"/>
      <c r="AU1522" s="36"/>
      <c r="AV1522" s="36"/>
      <c r="AW1522" s="36"/>
    </row>
    <row r="1523" spans="42:49">
      <c r="AP1523" s="36"/>
      <c r="AQ1523" s="36"/>
      <c r="AR1523" s="36"/>
      <c r="AS1523" s="36"/>
      <c r="AT1523" s="36"/>
      <c r="AU1523" s="36"/>
      <c r="AV1523" s="36"/>
      <c r="AW1523" s="36"/>
    </row>
    <row r="1524" spans="42:49">
      <c r="AP1524" s="36"/>
      <c r="AQ1524" s="36"/>
      <c r="AR1524" s="36"/>
      <c r="AS1524" s="36"/>
      <c r="AT1524" s="36"/>
      <c r="AU1524" s="36"/>
      <c r="AV1524" s="36"/>
      <c r="AW1524" s="36"/>
    </row>
    <row r="1525" spans="42:49">
      <c r="AP1525" s="36"/>
      <c r="AQ1525" s="36"/>
      <c r="AR1525" s="36"/>
      <c r="AS1525" s="36"/>
      <c r="AT1525" s="36"/>
      <c r="AU1525" s="36"/>
      <c r="AV1525" s="36"/>
      <c r="AW1525" s="36"/>
    </row>
    <row r="1526" spans="42:49">
      <c r="AP1526" s="36"/>
      <c r="AQ1526" s="36"/>
      <c r="AR1526" s="36"/>
      <c r="AS1526" s="36"/>
      <c r="AT1526" s="36"/>
      <c r="AU1526" s="36"/>
      <c r="AV1526" s="36"/>
      <c r="AW1526" s="36"/>
    </row>
    <row r="1527" spans="42:49">
      <c r="AP1527" s="36"/>
      <c r="AQ1527" s="36"/>
      <c r="AR1527" s="36"/>
      <c r="AS1527" s="36"/>
      <c r="AT1527" s="36"/>
      <c r="AU1527" s="36"/>
      <c r="AV1527" s="36"/>
      <c r="AW1527" s="36"/>
    </row>
    <row r="1528" spans="42:49">
      <c r="AP1528" s="36"/>
      <c r="AQ1528" s="36"/>
      <c r="AR1528" s="36"/>
      <c r="AS1528" s="36"/>
      <c r="AT1528" s="36"/>
      <c r="AU1528" s="36"/>
      <c r="AV1528" s="36"/>
      <c r="AW1528" s="36"/>
    </row>
    <row r="1529" spans="42:49">
      <c r="AP1529" s="36"/>
      <c r="AQ1529" s="36"/>
      <c r="AR1529" s="36"/>
      <c r="AS1529" s="36"/>
      <c r="AT1529" s="36"/>
      <c r="AU1529" s="36"/>
      <c r="AV1529" s="36"/>
      <c r="AW1529" s="36"/>
    </row>
    <row r="1530" spans="42:49">
      <c r="AP1530" s="36"/>
      <c r="AQ1530" s="36"/>
      <c r="AR1530" s="36"/>
      <c r="AS1530" s="36"/>
      <c r="AT1530" s="36"/>
      <c r="AU1530" s="36"/>
      <c r="AV1530" s="36"/>
      <c r="AW1530" s="36"/>
    </row>
    <row r="1531" spans="42:49">
      <c r="AP1531" s="36"/>
      <c r="AQ1531" s="36"/>
      <c r="AR1531" s="36"/>
      <c r="AS1531" s="36"/>
      <c r="AT1531" s="36"/>
      <c r="AU1531" s="36"/>
      <c r="AV1531" s="36"/>
      <c r="AW1531" s="36"/>
    </row>
    <row r="1532" spans="42:49">
      <c r="AP1532" s="36"/>
      <c r="AQ1532" s="36"/>
      <c r="AR1532" s="36"/>
      <c r="AS1532" s="36"/>
      <c r="AT1532" s="36"/>
      <c r="AU1532" s="36"/>
      <c r="AV1532" s="36"/>
      <c r="AW1532" s="36"/>
    </row>
    <row r="1533" spans="42:49">
      <c r="AP1533" s="36"/>
      <c r="AQ1533" s="36"/>
      <c r="AR1533" s="36"/>
      <c r="AS1533" s="36"/>
      <c r="AT1533" s="36"/>
      <c r="AU1533" s="36"/>
      <c r="AV1533" s="36"/>
      <c r="AW1533" s="36"/>
    </row>
    <row r="1534" spans="42:49">
      <c r="AP1534" s="36"/>
      <c r="AQ1534" s="36"/>
      <c r="AR1534" s="36"/>
      <c r="AS1534" s="36"/>
      <c r="AT1534" s="36"/>
      <c r="AU1534" s="36"/>
      <c r="AV1534" s="36"/>
      <c r="AW1534" s="36"/>
    </row>
    <row r="1535" spans="42:49">
      <c r="AP1535" s="36"/>
      <c r="AQ1535" s="36"/>
      <c r="AR1535" s="36"/>
      <c r="AS1535" s="36"/>
      <c r="AT1535" s="36"/>
      <c r="AU1535" s="36"/>
      <c r="AV1535" s="36"/>
      <c r="AW1535" s="36"/>
    </row>
    <row r="1536" spans="42:49">
      <c r="AP1536" s="36"/>
      <c r="AQ1536" s="36"/>
      <c r="AR1536" s="36"/>
      <c r="AS1536" s="36"/>
      <c r="AT1536" s="36"/>
      <c r="AU1536" s="36"/>
      <c r="AV1536" s="36"/>
      <c r="AW1536" s="36"/>
    </row>
    <row r="1537" spans="42:49">
      <c r="AP1537" s="36"/>
      <c r="AQ1537" s="36"/>
      <c r="AR1537" s="36"/>
      <c r="AS1537" s="36"/>
      <c r="AT1537" s="36"/>
      <c r="AU1537" s="36"/>
      <c r="AV1537" s="36"/>
      <c r="AW1537" s="36"/>
    </row>
    <row r="1538" spans="42:49">
      <c r="AP1538" s="36"/>
      <c r="AQ1538" s="36"/>
      <c r="AR1538" s="36"/>
      <c r="AS1538" s="36"/>
      <c r="AT1538" s="36"/>
      <c r="AU1538" s="36"/>
      <c r="AV1538" s="36"/>
      <c r="AW1538" s="36"/>
    </row>
    <row r="1539" spans="42:49">
      <c r="AP1539" s="36"/>
      <c r="AQ1539" s="36"/>
      <c r="AR1539" s="36"/>
      <c r="AS1539" s="36"/>
      <c r="AT1539" s="36"/>
      <c r="AU1539" s="36"/>
      <c r="AV1539" s="36"/>
      <c r="AW1539" s="36"/>
    </row>
    <row r="1540" spans="42:49">
      <c r="AP1540" s="36"/>
      <c r="AQ1540" s="36"/>
      <c r="AR1540" s="36"/>
      <c r="AS1540" s="36"/>
      <c r="AT1540" s="36"/>
      <c r="AU1540" s="36"/>
      <c r="AV1540" s="36"/>
      <c r="AW1540" s="36"/>
    </row>
    <row r="1541" spans="42:49">
      <c r="AP1541" s="36"/>
      <c r="AQ1541" s="36"/>
      <c r="AR1541" s="36"/>
      <c r="AS1541" s="36"/>
      <c r="AT1541" s="36"/>
      <c r="AU1541" s="36"/>
      <c r="AV1541" s="36"/>
      <c r="AW1541" s="36"/>
    </row>
    <row r="1542" spans="42:49">
      <c r="AP1542" s="36"/>
      <c r="AQ1542" s="36"/>
      <c r="AR1542" s="36"/>
      <c r="AS1542" s="36"/>
      <c r="AT1542" s="36"/>
      <c r="AU1542" s="36"/>
      <c r="AV1542" s="36"/>
      <c r="AW1542" s="36"/>
    </row>
    <row r="1543" spans="42:49">
      <c r="AP1543" s="36"/>
      <c r="AQ1543" s="36"/>
      <c r="AR1543" s="36"/>
      <c r="AS1543" s="36"/>
      <c r="AT1543" s="36"/>
      <c r="AU1543" s="36"/>
      <c r="AV1543" s="36"/>
      <c r="AW1543" s="36"/>
    </row>
    <row r="1544" spans="42:49">
      <c r="AP1544" s="36"/>
      <c r="AQ1544" s="36"/>
      <c r="AR1544" s="36"/>
      <c r="AS1544" s="36"/>
      <c r="AT1544" s="36"/>
      <c r="AU1544" s="36"/>
      <c r="AV1544" s="36"/>
      <c r="AW1544" s="36"/>
    </row>
    <row r="1545" spans="42:49">
      <c r="AP1545" s="36"/>
      <c r="AQ1545" s="36"/>
      <c r="AR1545" s="36"/>
      <c r="AS1545" s="36"/>
      <c r="AT1545" s="36"/>
      <c r="AU1545" s="36"/>
      <c r="AV1545" s="36"/>
      <c r="AW1545" s="36"/>
    </row>
    <row r="1546" spans="42:49">
      <c r="AP1546" s="36"/>
      <c r="AQ1546" s="36"/>
      <c r="AR1546" s="36"/>
      <c r="AS1546" s="36"/>
      <c r="AT1546" s="36"/>
      <c r="AU1546" s="36"/>
      <c r="AV1546" s="36"/>
      <c r="AW1546" s="36"/>
    </row>
    <row r="1547" spans="42:49">
      <c r="AP1547" s="36"/>
      <c r="AQ1547" s="36"/>
      <c r="AR1547" s="36"/>
      <c r="AS1547" s="36"/>
      <c r="AT1547" s="36"/>
      <c r="AU1547" s="36"/>
      <c r="AV1547" s="36"/>
      <c r="AW1547" s="36"/>
    </row>
    <row r="1548" spans="42:49">
      <c r="AP1548" s="36"/>
      <c r="AQ1548" s="36"/>
      <c r="AR1548" s="36"/>
      <c r="AS1548" s="36"/>
      <c r="AT1548" s="36"/>
      <c r="AU1548" s="36"/>
      <c r="AV1548" s="36"/>
      <c r="AW1548" s="36"/>
    </row>
    <row r="1549" spans="42:49">
      <c r="AP1549" s="36"/>
      <c r="AQ1549" s="36"/>
      <c r="AR1549" s="36"/>
      <c r="AS1549" s="36"/>
      <c r="AT1549" s="36"/>
      <c r="AU1549" s="36"/>
      <c r="AV1549" s="36"/>
      <c r="AW1549" s="36"/>
    </row>
    <row r="1550" spans="42:49">
      <c r="AP1550" s="36"/>
      <c r="AQ1550" s="36"/>
      <c r="AR1550" s="36"/>
      <c r="AS1550" s="36"/>
      <c r="AT1550" s="36"/>
      <c r="AU1550" s="36"/>
      <c r="AV1550" s="36"/>
      <c r="AW1550" s="36"/>
    </row>
    <row r="1551" spans="42:49">
      <c r="AP1551" s="36"/>
      <c r="AQ1551" s="36"/>
      <c r="AR1551" s="36"/>
      <c r="AS1551" s="36"/>
      <c r="AT1551" s="36"/>
      <c r="AU1551" s="36"/>
      <c r="AV1551" s="36"/>
      <c r="AW1551" s="36"/>
    </row>
    <row r="1552" spans="42:49">
      <c r="AP1552" s="36"/>
      <c r="AQ1552" s="36"/>
      <c r="AR1552" s="36"/>
      <c r="AS1552" s="36"/>
      <c r="AT1552" s="36"/>
      <c r="AU1552" s="36"/>
      <c r="AV1552" s="36"/>
      <c r="AW1552" s="36"/>
    </row>
    <row r="1553" spans="42:49">
      <c r="AP1553" s="36"/>
      <c r="AQ1553" s="36"/>
      <c r="AR1553" s="36"/>
      <c r="AS1553" s="36"/>
      <c r="AT1553" s="36"/>
      <c r="AU1553" s="36"/>
      <c r="AV1553" s="36"/>
      <c r="AW1553" s="36"/>
    </row>
    <row r="1554" spans="42:49">
      <c r="AP1554" s="36"/>
      <c r="AQ1554" s="36"/>
      <c r="AR1554" s="36"/>
      <c r="AS1554" s="36"/>
      <c r="AT1554" s="36"/>
      <c r="AU1554" s="36"/>
      <c r="AV1554" s="36"/>
      <c r="AW1554" s="36"/>
    </row>
    <row r="1555" spans="42:49">
      <c r="AP1555" s="36"/>
      <c r="AQ1555" s="36"/>
      <c r="AR1555" s="36"/>
      <c r="AS1555" s="36"/>
      <c r="AT1555" s="36"/>
      <c r="AU1555" s="36"/>
      <c r="AV1555" s="36"/>
      <c r="AW1555" s="36"/>
    </row>
    <row r="1556" spans="42:49">
      <c r="AP1556" s="36"/>
      <c r="AQ1556" s="36"/>
      <c r="AR1556" s="36"/>
      <c r="AS1556" s="36"/>
      <c r="AT1556" s="36"/>
      <c r="AU1556" s="36"/>
      <c r="AV1556" s="36"/>
      <c r="AW1556" s="36"/>
    </row>
    <row r="1557" spans="42:49">
      <c r="AP1557" s="36"/>
      <c r="AQ1557" s="36"/>
      <c r="AR1557" s="36"/>
      <c r="AS1557" s="36"/>
      <c r="AT1557" s="36"/>
      <c r="AU1557" s="36"/>
      <c r="AV1557" s="36"/>
      <c r="AW1557" s="36"/>
    </row>
    <row r="1558" spans="42:49">
      <c r="AP1558" s="36"/>
      <c r="AQ1558" s="36"/>
      <c r="AR1558" s="36"/>
      <c r="AS1558" s="36"/>
      <c r="AT1558" s="36"/>
      <c r="AU1558" s="36"/>
      <c r="AV1558" s="36"/>
      <c r="AW1558" s="36"/>
    </row>
    <row r="1559" spans="42:49">
      <c r="AP1559" s="36"/>
      <c r="AQ1559" s="36"/>
      <c r="AR1559" s="36"/>
      <c r="AS1559" s="36"/>
      <c r="AT1559" s="36"/>
      <c r="AU1559" s="36"/>
      <c r="AV1559" s="36"/>
      <c r="AW1559" s="36"/>
    </row>
    <row r="1560" spans="42:49">
      <c r="AP1560" s="36"/>
      <c r="AQ1560" s="36"/>
      <c r="AR1560" s="36"/>
      <c r="AS1560" s="36"/>
      <c r="AT1560" s="36"/>
      <c r="AU1560" s="36"/>
      <c r="AV1560" s="36"/>
      <c r="AW1560" s="36"/>
    </row>
    <row r="1561" spans="42:49">
      <c r="AP1561" s="36"/>
      <c r="AQ1561" s="36"/>
      <c r="AR1561" s="36"/>
      <c r="AS1561" s="36"/>
      <c r="AT1561" s="36"/>
      <c r="AU1561" s="36"/>
      <c r="AV1561" s="36"/>
      <c r="AW1561" s="36"/>
    </row>
    <row r="1562" spans="42:49">
      <c r="AP1562" s="36"/>
      <c r="AQ1562" s="36"/>
      <c r="AR1562" s="36"/>
      <c r="AS1562" s="36"/>
      <c r="AT1562" s="36"/>
      <c r="AU1562" s="36"/>
      <c r="AV1562" s="36"/>
      <c r="AW1562" s="36"/>
    </row>
    <row r="1563" spans="42:49">
      <c r="AP1563" s="36"/>
      <c r="AQ1563" s="36"/>
      <c r="AR1563" s="36"/>
      <c r="AS1563" s="36"/>
      <c r="AT1563" s="36"/>
      <c r="AU1563" s="36"/>
      <c r="AV1563" s="36"/>
      <c r="AW1563" s="36"/>
    </row>
    <row r="1564" spans="42:49">
      <c r="AP1564" s="36"/>
      <c r="AQ1564" s="36"/>
      <c r="AR1564" s="36"/>
      <c r="AS1564" s="36"/>
      <c r="AT1564" s="36"/>
      <c r="AU1564" s="36"/>
      <c r="AV1564" s="36"/>
      <c r="AW1564" s="36"/>
    </row>
    <row r="1565" spans="42:49">
      <c r="AP1565" s="36"/>
      <c r="AQ1565" s="36"/>
      <c r="AR1565" s="36"/>
      <c r="AS1565" s="36"/>
      <c r="AT1565" s="36"/>
      <c r="AU1565" s="36"/>
      <c r="AV1565" s="36"/>
      <c r="AW1565" s="36"/>
    </row>
    <row r="1566" spans="42:49">
      <c r="AP1566" s="36"/>
      <c r="AQ1566" s="36"/>
      <c r="AR1566" s="36"/>
      <c r="AS1566" s="36"/>
      <c r="AT1566" s="36"/>
      <c r="AU1566" s="36"/>
      <c r="AV1566" s="36"/>
      <c r="AW1566" s="36"/>
    </row>
    <row r="1567" spans="42:49">
      <c r="AP1567" s="36"/>
      <c r="AQ1567" s="36"/>
      <c r="AR1567" s="36"/>
      <c r="AS1567" s="36"/>
      <c r="AT1567" s="36"/>
      <c r="AU1567" s="36"/>
      <c r="AV1567" s="36"/>
      <c r="AW1567" s="36"/>
    </row>
    <row r="1568" spans="42:49">
      <c r="AP1568" s="36"/>
      <c r="AQ1568" s="36"/>
      <c r="AR1568" s="36"/>
      <c r="AS1568" s="36"/>
      <c r="AT1568" s="36"/>
      <c r="AU1568" s="36"/>
      <c r="AV1568" s="36"/>
      <c r="AW1568" s="36"/>
    </row>
    <row r="1569" spans="42:49">
      <c r="AP1569" s="36"/>
      <c r="AQ1569" s="36"/>
      <c r="AR1569" s="36"/>
      <c r="AS1569" s="36"/>
      <c r="AT1569" s="36"/>
      <c r="AU1569" s="36"/>
      <c r="AV1569" s="36"/>
      <c r="AW1569" s="36"/>
    </row>
    <row r="1570" spans="42:49">
      <c r="AP1570" s="36"/>
      <c r="AQ1570" s="36"/>
      <c r="AR1570" s="36"/>
      <c r="AS1570" s="36"/>
      <c r="AT1570" s="36"/>
      <c r="AU1570" s="36"/>
      <c r="AV1570" s="36"/>
      <c r="AW1570" s="36"/>
    </row>
    <row r="1571" spans="42:49">
      <c r="AP1571" s="36"/>
      <c r="AQ1571" s="36"/>
      <c r="AR1571" s="36"/>
      <c r="AS1571" s="36"/>
      <c r="AT1571" s="36"/>
      <c r="AU1571" s="36"/>
      <c r="AV1571" s="36"/>
      <c r="AW1571" s="36"/>
    </row>
    <row r="1572" spans="42:49">
      <c r="AP1572" s="36"/>
      <c r="AQ1572" s="36"/>
      <c r="AR1572" s="36"/>
      <c r="AS1572" s="36"/>
      <c r="AT1572" s="36"/>
      <c r="AU1572" s="36"/>
      <c r="AV1572" s="36"/>
      <c r="AW1572" s="36"/>
    </row>
    <row r="1573" spans="42:49">
      <c r="AP1573" s="36"/>
      <c r="AQ1573" s="36"/>
      <c r="AR1573" s="36"/>
      <c r="AS1573" s="36"/>
      <c r="AT1573" s="36"/>
      <c r="AU1573" s="36"/>
      <c r="AV1573" s="36"/>
      <c r="AW1573" s="36"/>
    </row>
    <row r="1574" spans="42:49">
      <c r="AP1574" s="36"/>
      <c r="AQ1574" s="36"/>
      <c r="AR1574" s="36"/>
      <c r="AS1574" s="36"/>
      <c r="AT1574" s="36"/>
      <c r="AU1574" s="36"/>
      <c r="AV1574" s="36"/>
      <c r="AW1574" s="36"/>
    </row>
    <row r="1575" spans="42:49">
      <c r="AP1575" s="36"/>
      <c r="AQ1575" s="36"/>
      <c r="AR1575" s="36"/>
      <c r="AS1575" s="36"/>
      <c r="AT1575" s="36"/>
      <c r="AU1575" s="36"/>
      <c r="AV1575" s="36"/>
      <c r="AW1575" s="36"/>
    </row>
    <row r="1576" spans="42:49">
      <c r="AP1576" s="36"/>
      <c r="AQ1576" s="36"/>
      <c r="AR1576" s="36"/>
      <c r="AS1576" s="36"/>
      <c r="AT1576" s="36"/>
      <c r="AU1576" s="36"/>
      <c r="AV1576" s="36"/>
      <c r="AW1576" s="36"/>
    </row>
    <row r="1577" spans="42:49">
      <c r="AP1577" s="36"/>
      <c r="AQ1577" s="36"/>
      <c r="AR1577" s="36"/>
      <c r="AS1577" s="36"/>
      <c r="AT1577" s="36"/>
      <c r="AU1577" s="36"/>
      <c r="AV1577" s="36"/>
      <c r="AW1577" s="36"/>
    </row>
    <row r="1578" spans="42:49">
      <c r="AP1578" s="36"/>
      <c r="AQ1578" s="36"/>
      <c r="AR1578" s="36"/>
      <c r="AS1578" s="36"/>
      <c r="AT1578" s="36"/>
      <c r="AU1578" s="36"/>
      <c r="AV1578" s="36"/>
      <c r="AW1578" s="36"/>
    </row>
    <row r="1579" spans="42:49">
      <c r="AP1579" s="36"/>
      <c r="AQ1579" s="36"/>
      <c r="AR1579" s="36"/>
      <c r="AS1579" s="36"/>
      <c r="AT1579" s="36"/>
      <c r="AU1579" s="36"/>
      <c r="AV1579" s="36"/>
      <c r="AW1579" s="36"/>
    </row>
    <row r="1580" spans="42:49">
      <c r="AP1580" s="36"/>
      <c r="AQ1580" s="36"/>
      <c r="AR1580" s="36"/>
      <c r="AS1580" s="36"/>
      <c r="AT1580" s="36"/>
      <c r="AU1580" s="36"/>
      <c r="AV1580" s="36"/>
      <c r="AW1580" s="36"/>
    </row>
    <row r="1581" spans="42:49">
      <c r="AP1581" s="36"/>
      <c r="AQ1581" s="36"/>
      <c r="AR1581" s="36"/>
      <c r="AS1581" s="36"/>
      <c r="AT1581" s="36"/>
      <c r="AU1581" s="36"/>
      <c r="AV1581" s="36"/>
      <c r="AW1581" s="36"/>
    </row>
    <row r="1582" spans="42:49">
      <c r="AP1582" s="36"/>
      <c r="AQ1582" s="36"/>
      <c r="AR1582" s="36"/>
      <c r="AS1582" s="36"/>
      <c r="AT1582" s="36"/>
      <c r="AU1582" s="36"/>
      <c r="AV1582" s="36"/>
      <c r="AW1582" s="36"/>
    </row>
    <row r="1583" spans="42:49">
      <c r="AP1583" s="36"/>
      <c r="AQ1583" s="36"/>
      <c r="AR1583" s="36"/>
      <c r="AS1583" s="36"/>
      <c r="AT1583" s="36"/>
      <c r="AU1583" s="36"/>
      <c r="AV1583" s="36"/>
      <c r="AW1583" s="36"/>
    </row>
    <row r="1584" spans="42:49">
      <c r="AP1584" s="36"/>
      <c r="AQ1584" s="36"/>
      <c r="AR1584" s="36"/>
      <c r="AS1584" s="36"/>
      <c r="AT1584" s="36"/>
      <c r="AU1584" s="36"/>
      <c r="AV1584" s="36"/>
      <c r="AW1584" s="36"/>
    </row>
    <row r="1585" spans="42:49">
      <c r="AP1585" s="36"/>
      <c r="AQ1585" s="36"/>
      <c r="AR1585" s="36"/>
      <c r="AS1585" s="36"/>
      <c r="AT1585" s="36"/>
      <c r="AU1585" s="36"/>
      <c r="AV1585" s="36"/>
      <c r="AW1585" s="36"/>
    </row>
    <row r="1586" spans="42:49">
      <c r="AP1586" s="36"/>
      <c r="AQ1586" s="36"/>
      <c r="AR1586" s="36"/>
      <c r="AS1586" s="36"/>
      <c r="AT1586" s="36"/>
      <c r="AU1586" s="36"/>
      <c r="AV1586" s="36"/>
      <c r="AW1586" s="36"/>
    </row>
    <row r="1587" spans="42:49">
      <c r="AP1587" s="36"/>
      <c r="AQ1587" s="36"/>
      <c r="AR1587" s="36"/>
      <c r="AS1587" s="36"/>
      <c r="AT1587" s="36"/>
      <c r="AU1587" s="36"/>
      <c r="AV1587" s="36"/>
      <c r="AW1587" s="36"/>
    </row>
    <row r="1588" spans="42:49">
      <c r="AP1588" s="36"/>
      <c r="AQ1588" s="36"/>
      <c r="AR1588" s="36"/>
      <c r="AS1588" s="36"/>
      <c r="AT1588" s="36"/>
      <c r="AU1588" s="36"/>
      <c r="AV1588" s="36"/>
      <c r="AW1588" s="36"/>
    </row>
    <row r="1589" spans="42:49">
      <c r="AP1589" s="36"/>
      <c r="AQ1589" s="36"/>
      <c r="AR1589" s="36"/>
      <c r="AS1589" s="36"/>
      <c r="AT1589" s="36"/>
      <c r="AU1589" s="36"/>
      <c r="AV1589" s="36"/>
      <c r="AW1589" s="36"/>
    </row>
    <row r="1590" spans="42:49">
      <c r="AP1590" s="36"/>
      <c r="AQ1590" s="36"/>
      <c r="AR1590" s="36"/>
      <c r="AS1590" s="36"/>
      <c r="AT1590" s="36"/>
      <c r="AU1590" s="36"/>
      <c r="AV1590" s="36"/>
      <c r="AW1590" s="36"/>
    </row>
    <row r="1591" spans="42:49">
      <c r="AP1591" s="36"/>
      <c r="AQ1591" s="36"/>
      <c r="AR1591" s="36"/>
      <c r="AS1591" s="36"/>
      <c r="AT1591" s="36"/>
      <c r="AU1591" s="36"/>
      <c r="AV1591" s="36"/>
      <c r="AW1591" s="36"/>
    </row>
    <row r="1592" spans="42:49">
      <c r="AP1592" s="36"/>
      <c r="AQ1592" s="36"/>
      <c r="AR1592" s="36"/>
      <c r="AS1592" s="36"/>
      <c r="AT1592" s="36"/>
      <c r="AU1592" s="36"/>
      <c r="AV1592" s="36"/>
      <c r="AW1592" s="36"/>
    </row>
    <row r="1593" spans="42:49">
      <c r="AP1593" s="36"/>
      <c r="AQ1593" s="36"/>
      <c r="AR1593" s="36"/>
      <c r="AS1593" s="36"/>
      <c r="AT1593" s="36"/>
      <c r="AU1593" s="36"/>
      <c r="AV1593" s="36"/>
      <c r="AW1593" s="36"/>
    </row>
    <row r="1594" spans="42:49">
      <c r="AP1594" s="36"/>
      <c r="AQ1594" s="36"/>
      <c r="AR1594" s="36"/>
      <c r="AS1594" s="36"/>
      <c r="AT1594" s="36"/>
      <c r="AU1594" s="36"/>
      <c r="AV1594" s="36"/>
      <c r="AW1594" s="36"/>
    </row>
    <row r="1595" spans="42:49">
      <c r="AP1595" s="36"/>
      <c r="AQ1595" s="36"/>
      <c r="AR1595" s="36"/>
      <c r="AS1595" s="36"/>
      <c r="AT1595" s="36"/>
      <c r="AU1595" s="36"/>
      <c r="AV1595" s="36"/>
      <c r="AW1595" s="36"/>
    </row>
    <row r="1596" spans="42:49">
      <c r="AP1596" s="36"/>
      <c r="AQ1596" s="36"/>
      <c r="AR1596" s="36"/>
      <c r="AS1596" s="36"/>
      <c r="AT1596" s="36"/>
      <c r="AU1596" s="36"/>
      <c r="AV1596" s="36"/>
      <c r="AW1596" s="36"/>
    </row>
    <row r="1597" spans="42:49">
      <c r="AP1597" s="36"/>
      <c r="AQ1597" s="36"/>
      <c r="AR1597" s="36"/>
      <c r="AS1597" s="36"/>
      <c r="AT1597" s="36"/>
      <c r="AU1597" s="36"/>
      <c r="AV1597" s="36"/>
      <c r="AW1597" s="36"/>
    </row>
    <row r="1598" spans="42:49">
      <c r="AP1598" s="36"/>
      <c r="AQ1598" s="36"/>
      <c r="AR1598" s="36"/>
      <c r="AS1598" s="36"/>
      <c r="AT1598" s="36"/>
      <c r="AU1598" s="36"/>
      <c r="AV1598" s="36"/>
      <c r="AW1598" s="36"/>
    </row>
    <row r="1599" spans="42:49">
      <c r="AP1599" s="36"/>
      <c r="AQ1599" s="36"/>
      <c r="AR1599" s="36"/>
      <c r="AS1599" s="36"/>
      <c r="AT1599" s="36"/>
      <c r="AU1599" s="36"/>
      <c r="AV1599" s="36"/>
      <c r="AW1599" s="36"/>
    </row>
    <row r="1600" spans="42:49">
      <c r="AP1600" s="36"/>
      <c r="AQ1600" s="36"/>
      <c r="AR1600" s="36"/>
      <c r="AS1600" s="36"/>
      <c r="AT1600" s="36"/>
      <c r="AU1600" s="36"/>
      <c r="AV1600" s="36"/>
      <c r="AW1600" s="36"/>
    </row>
    <row r="1601" spans="42:49">
      <c r="AP1601" s="36"/>
      <c r="AQ1601" s="36"/>
      <c r="AR1601" s="36"/>
      <c r="AS1601" s="36"/>
      <c r="AT1601" s="36"/>
      <c r="AU1601" s="36"/>
      <c r="AV1601" s="36"/>
      <c r="AW1601" s="36"/>
    </row>
    <row r="1602" spans="42:49">
      <c r="AP1602" s="36"/>
      <c r="AQ1602" s="36"/>
      <c r="AR1602" s="36"/>
      <c r="AS1602" s="36"/>
      <c r="AT1602" s="36"/>
      <c r="AU1602" s="36"/>
      <c r="AV1602" s="36"/>
      <c r="AW1602" s="36"/>
    </row>
    <row r="1603" spans="42:49">
      <c r="AP1603" s="36"/>
      <c r="AQ1603" s="36"/>
      <c r="AR1603" s="36"/>
      <c r="AS1603" s="36"/>
      <c r="AT1603" s="36"/>
      <c r="AU1603" s="36"/>
      <c r="AV1603" s="36"/>
      <c r="AW1603" s="36"/>
    </row>
    <row r="1604" spans="42:49">
      <c r="AP1604" s="36"/>
      <c r="AQ1604" s="36"/>
      <c r="AR1604" s="36"/>
      <c r="AS1604" s="36"/>
      <c r="AT1604" s="36"/>
      <c r="AU1604" s="36"/>
      <c r="AV1604" s="36"/>
      <c r="AW1604" s="36"/>
    </row>
    <row r="1605" spans="42:49">
      <c r="AP1605" s="36"/>
      <c r="AQ1605" s="36"/>
      <c r="AR1605" s="36"/>
      <c r="AS1605" s="36"/>
      <c r="AT1605" s="36"/>
      <c r="AU1605" s="36"/>
      <c r="AV1605" s="36"/>
      <c r="AW1605" s="36"/>
    </row>
    <row r="1606" spans="42:49">
      <c r="AP1606" s="36"/>
      <c r="AQ1606" s="36"/>
      <c r="AR1606" s="36"/>
      <c r="AS1606" s="36"/>
      <c r="AT1606" s="36"/>
      <c r="AU1606" s="36"/>
      <c r="AV1606" s="36"/>
      <c r="AW1606" s="36"/>
    </row>
    <row r="1607" spans="42:49">
      <c r="AP1607" s="36"/>
      <c r="AQ1607" s="36"/>
      <c r="AR1607" s="36"/>
      <c r="AS1607" s="36"/>
      <c r="AT1607" s="36"/>
      <c r="AU1607" s="36"/>
      <c r="AV1607" s="36"/>
      <c r="AW1607" s="36"/>
    </row>
    <row r="1608" spans="42:49">
      <c r="AP1608" s="36"/>
      <c r="AQ1608" s="36"/>
      <c r="AR1608" s="36"/>
      <c r="AS1608" s="36"/>
      <c r="AT1608" s="36"/>
      <c r="AU1608" s="36"/>
      <c r="AV1608" s="36"/>
      <c r="AW1608" s="36"/>
    </row>
    <row r="1609" spans="42:49">
      <c r="AP1609" s="36"/>
      <c r="AQ1609" s="36"/>
      <c r="AR1609" s="36"/>
      <c r="AS1609" s="36"/>
      <c r="AT1609" s="36"/>
      <c r="AU1609" s="36"/>
      <c r="AV1609" s="36"/>
      <c r="AW1609" s="36"/>
    </row>
    <row r="1610" spans="42:49">
      <c r="AP1610" s="36"/>
      <c r="AQ1610" s="36"/>
      <c r="AR1610" s="36"/>
      <c r="AS1610" s="36"/>
      <c r="AT1610" s="36"/>
      <c r="AU1610" s="36"/>
      <c r="AV1610" s="36"/>
      <c r="AW1610" s="36"/>
    </row>
    <row r="1611" spans="42:49">
      <c r="AP1611" s="36"/>
      <c r="AQ1611" s="36"/>
      <c r="AR1611" s="36"/>
      <c r="AS1611" s="36"/>
      <c r="AT1611" s="36"/>
      <c r="AU1611" s="36"/>
      <c r="AV1611" s="36"/>
      <c r="AW1611" s="36"/>
    </row>
    <row r="1612" spans="42:49">
      <c r="AP1612" s="36"/>
      <c r="AQ1612" s="36"/>
      <c r="AR1612" s="36"/>
      <c r="AS1612" s="36"/>
      <c r="AT1612" s="36"/>
      <c r="AU1612" s="36"/>
      <c r="AV1612" s="36"/>
      <c r="AW1612" s="36"/>
    </row>
    <row r="1613" spans="42:49">
      <c r="AP1613" s="36"/>
      <c r="AQ1613" s="36"/>
      <c r="AR1613" s="36"/>
      <c r="AS1613" s="36"/>
      <c r="AT1613" s="36"/>
      <c r="AU1613" s="36"/>
      <c r="AV1613" s="36"/>
      <c r="AW1613" s="36"/>
    </row>
    <row r="1614" spans="42:49">
      <c r="AP1614" s="36"/>
      <c r="AQ1614" s="36"/>
      <c r="AR1614" s="36"/>
      <c r="AS1614" s="36"/>
      <c r="AT1614" s="36"/>
      <c r="AU1614" s="36"/>
      <c r="AV1614" s="36"/>
      <c r="AW1614" s="36"/>
    </row>
    <row r="1615" spans="42:49">
      <c r="AP1615" s="36"/>
      <c r="AQ1615" s="36"/>
      <c r="AR1615" s="36"/>
      <c r="AS1615" s="36"/>
      <c r="AT1615" s="36"/>
      <c r="AU1615" s="36"/>
      <c r="AV1615" s="36"/>
      <c r="AW1615" s="36"/>
    </row>
    <row r="1616" spans="42:49">
      <c r="AP1616" s="36"/>
      <c r="AQ1616" s="36"/>
      <c r="AR1616" s="36"/>
      <c r="AS1616" s="36"/>
      <c r="AT1616" s="36"/>
      <c r="AU1616" s="36"/>
      <c r="AV1616" s="36"/>
      <c r="AW1616" s="36"/>
    </row>
    <row r="1617" spans="42:49">
      <c r="AP1617" s="36"/>
      <c r="AQ1617" s="36"/>
      <c r="AR1617" s="36"/>
      <c r="AS1617" s="36"/>
      <c r="AT1617" s="36"/>
      <c r="AU1617" s="36"/>
      <c r="AV1617" s="36"/>
      <c r="AW1617" s="36"/>
    </row>
    <row r="1618" spans="42:49">
      <c r="AP1618" s="36"/>
      <c r="AQ1618" s="36"/>
      <c r="AR1618" s="36"/>
      <c r="AS1618" s="36"/>
      <c r="AT1618" s="36"/>
      <c r="AU1618" s="36"/>
      <c r="AV1618" s="36"/>
      <c r="AW1618" s="36"/>
    </row>
    <row r="1619" spans="42:49">
      <c r="AP1619" s="36"/>
      <c r="AQ1619" s="36"/>
      <c r="AR1619" s="36"/>
      <c r="AS1619" s="36"/>
      <c r="AT1619" s="36"/>
      <c r="AU1619" s="36"/>
      <c r="AV1619" s="36"/>
      <c r="AW1619" s="36"/>
    </row>
    <row r="1620" spans="42:49">
      <c r="AP1620" s="36"/>
      <c r="AQ1620" s="36"/>
      <c r="AR1620" s="36"/>
      <c r="AS1620" s="36"/>
      <c r="AT1620" s="36"/>
      <c r="AU1620" s="36"/>
      <c r="AV1620" s="36"/>
      <c r="AW1620" s="36"/>
    </row>
    <row r="1621" spans="42:49">
      <c r="AP1621" s="36"/>
      <c r="AQ1621" s="36"/>
      <c r="AR1621" s="36"/>
      <c r="AS1621" s="36"/>
      <c r="AT1621" s="36"/>
      <c r="AU1621" s="36"/>
      <c r="AV1621" s="36"/>
      <c r="AW1621" s="36"/>
    </row>
    <row r="1622" spans="42:49">
      <c r="AP1622" s="36"/>
      <c r="AQ1622" s="36"/>
      <c r="AR1622" s="36"/>
      <c r="AS1622" s="36"/>
      <c r="AT1622" s="36"/>
      <c r="AU1622" s="36"/>
      <c r="AV1622" s="36"/>
      <c r="AW1622" s="36"/>
    </row>
    <row r="1623" spans="42:49">
      <c r="AP1623" s="36"/>
      <c r="AQ1623" s="36"/>
      <c r="AR1623" s="36"/>
      <c r="AS1623" s="36"/>
      <c r="AT1623" s="36"/>
      <c r="AU1623" s="36"/>
      <c r="AV1623" s="36"/>
      <c r="AW1623" s="36"/>
    </row>
    <row r="1624" spans="42:49">
      <c r="AP1624" s="36"/>
      <c r="AQ1624" s="36"/>
      <c r="AR1624" s="36"/>
      <c r="AS1624" s="36"/>
      <c r="AT1624" s="36"/>
      <c r="AU1624" s="36"/>
      <c r="AV1624" s="36"/>
      <c r="AW1624" s="36"/>
    </row>
    <row r="1625" spans="42:49">
      <c r="AP1625" s="36"/>
      <c r="AQ1625" s="36"/>
      <c r="AR1625" s="36"/>
      <c r="AS1625" s="36"/>
      <c r="AT1625" s="36"/>
      <c r="AU1625" s="36"/>
      <c r="AV1625" s="36"/>
      <c r="AW1625" s="36"/>
    </row>
    <row r="1626" spans="42:49">
      <c r="AP1626" s="36"/>
      <c r="AQ1626" s="36"/>
      <c r="AR1626" s="36"/>
      <c r="AS1626" s="36"/>
      <c r="AT1626" s="36"/>
      <c r="AU1626" s="36"/>
      <c r="AV1626" s="36"/>
      <c r="AW1626" s="36"/>
    </row>
    <row r="1627" spans="42:49">
      <c r="AP1627" s="36"/>
      <c r="AQ1627" s="36"/>
      <c r="AR1627" s="36"/>
      <c r="AS1627" s="36"/>
      <c r="AT1627" s="36"/>
      <c r="AU1627" s="36"/>
      <c r="AV1627" s="36"/>
      <c r="AW1627" s="36"/>
    </row>
    <row r="1628" spans="42:49">
      <c r="AP1628" s="36"/>
      <c r="AQ1628" s="36"/>
      <c r="AR1628" s="36"/>
      <c r="AS1628" s="36"/>
      <c r="AT1628" s="36"/>
      <c r="AU1628" s="36"/>
      <c r="AV1628" s="36"/>
      <c r="AW1628" s="36"/>
    </row>
    <row r="1629" spans="42:49">
      <c r="AP1629" s="36"/>
      <c r="AQ1629" s="36"/>
      <c r="AR1629" s="36"/>
      <c r="AS1629" s="36"/>
      <c r="AT1629" s="36"/>
      <c r="AU1629" s="36"/>
      <c r="AV1629" s="36"/>
      <c r="AW1629" s="36"/>
    </row>
    <row r="1630" spans="42:49">
      <c r="AP1630" s="36"/>
      <c r="AQ1630" s="36"/>
      <c r="AR1630" s="36"/>
      <c r="AS1630" s="36"/>
      <c r="AT1630" s="36"/>
      <c r="AU1630" s="36"/>
      <c r="AV1630" s="36"/>
      <c r="AW1630" s="36"/>
    </row>
    <row r="1631" spans="42:49">
      <c r="AP1631" s="36"/>
      <c r="AQ1631" s="36"/>
      <c r="AR1631" s="36"/>
      <c r="AS1631" s="36"/>
      <c r="AT1631" s="36"/>
      <c r="AU1631" s="36"/>
      <c r="AV1631" s="36"/>
      <c r="AW1631" s="36"/>
    </row>
    <row r="1632" spans="42:49">
      <c r="AP1632" s="36"/>
      <c r="AQ1632" s="36"/>
      <c r="AR1632" s="36"/>
      <c r="AS1632" s="36"/>
      <c r="AT1632" s="36"/>
      <c r="AU1632" s="36"/>
      <c r="AV1632" s="36"/>
      <c r="AW1632" s="36"/>
    </row>
    <row r="1633" spans="42:49">
      <c r="AP1633" s="36"/>
      <c r="AQ1633" s="36"/>
      <c r="AR1633" s="36"/>
      <c r="AS1633" s="36"/>
      <c r="AT1633" s="36"/>
      <c r="AU1633" s="36"/>
      <c r="AV1633" s="36"/>
      <c r="AW1633" s="36"/>
    </row>
    <row r="1634" spans="42:49">
      <c r="AP1634" s="36"/>
      <c r="AQ1634" s="36"/>
      <c r="AR1634" s="36"/>
      <c r="AS1634" s="36"/>
      <c r="AT1634" s="36"/>
      <c r="AU1634" s="36"/>
      <c r="AV1634" s="36"/>
      <c r="AW1634" s="36"/>
    </row>
    <row r="1635" spans="42:49">
      <c r="AP1635" s="36"/>
      <c r="AQ1635" s="36"/>
      <c r="AR1635" s="36"/>
      <c r="AS1635" s="36"/>
      <c r="AT1635" s="36"/>
      <c r="AU1635" s="36"/>
      <c r="AV1635" s="36"/>
      <c r="AW1635" s="36"/>
    </row>
    <row r="1636" spans="42:49">
      <c r="AP1636" s="36"/>
      <c r="AQ1636" s="36"/>
      <c r="AR1636" s="36"/>
      <c r="AS1636" s="36"/>
      <c r="AT1636" s="36"/>
      <c r="AU1636" s="36"/>
      <c r="AV1636" s="36"/>
      <c r="AW1636" s="36"/>
    </row>
    <row r="1637" spans="42:49">
      <c r="AP1637" s="36"/>
      <c r="AQ1637" s="36"/>
      <c r="AR1637" s="36"/>
      <c r="AS1637" s="36"/>
      <c r="AT1637" s="36"/>
      <c r="AU1637" s="36"/>
      <c r="AV1637" s="36"/>
      <c r="AW1637" s="36"/>
    </row>
    <row r="1638" spans="42:49">
      <c r="AP1638" s="36"/>
      <c r="AQ1638" s="36"/>
      <c r="AR1638" s="36"/>
      <c r="AS1638" s="36"/>
      <c r="AT1638" s="36"/>
      <c r="AU1638" s="36"/>
      <c r="AV1638" s="36"/>
      <c r="AW1638" s="36"/>
    </row>
    <row r="1639" spans="42:49">
      <c r="AP1639" s="36"/>
      <c r="AQ1639" s="36"/>
      <c r="AR1639" s="36"/>
      <c r="AS1639" s="36"/>
      <c r="AT1639" s="36"/>
      <c r="AU1639" s="36"/>
      <c r="AV1639" s="36"/>
      <c r="AW1639" s="36"/>
    </row>
    <row r="1640" spans="42:49">
      <c r="AP1640" s="36"/>
      <c r="AQ1640" s="36"/>
      <c r="AR1640" s="36"/>
      <c r="AS1640" s="36"/>
      <c r="AT1640" s="36"/>
      <c r="AU1640" s="36"/>
      <c r="AV1640" s="36"/>
      <c r="AW1640" s="36"/>
    </row>
    <row r="1641" spans="42:49">
      <c r="AP1641" s="36"/>
      <c r="AQ1641" s="36"/>
      <c r="AR1641" s="36"/>
      <c r="AS1641" s="36"/>
      <c r="AT1641" s="36"/>
      <c r="AU1641" s="36"/>
      <c r="AV1641" s="36"/>
      <c r="AW1641" s="36"/>
    </row>
    <row r="1642" spans="42:49">
      <c r="AP1642" s="36"/>
      <c r="AQ1642" s="36"/>
      <c r="AR1642" s="36"/>
      <c r="AS1642" s="36"/>
      <c r="AT1642" s="36"/>
      <c r="AU1642" s="36"/>
      <c r="AV1642" s="36"/>
      <c r="AW1642" s="36"/>
    </row>
    <row r="1643" spans="42:49">
      <c r="AP1643" s="36"/>
      <c r="AQ1643" s="36"/>
      <c r="AR1643" s="36"/>
      <c r="AS1643" s="36"/>
      <c r="AT1643" s="36"/>
      <c r="AU1643" s="36"/>
      <c r="AV1643" s="36"/>
      <c r="AW1643" s="36"/>
    </row>
    <row r="1644" spans="42:49">
      <c r="AP1644" s="36"/>
      <c r="AQ1644" s="36"/>
      <c r="AR1644" s="36"/>
      <c r="AS1644" s="36"/>
      <c r="AT1644" s="36"/>
      <c r="AU1644" s="36"/>
      <c r="AV1644" s="36"/>
      <c r="AW1644" s="36"/>
    </row>
    <row r="1645" spans="42:49">
      <c r="AP1645" s="36"/>
      <c r="AQ1645" s="36"/>
      <c r="AR1645" s="36"/>
      <c r="AS1645" s="36"/>
      <c r="AT1645" s="36"/>
      <c r="AU1645" s="36"/>
      <c r="AV1645" s="36"/>
      <c r="AW1645" s="36"/>
    </row>
    <row r="1646" spans="42:49">
      <c r="AP1646" s="36"/>
      <c r="AQ1646" s="36"/>
      <c r="AR1646" s="36"/>
      <c r="AS1646" s="36"/>
      <c r="AT1646" s="36"/>
      <c r="AU1646" s="36"/>
      <c r="AV1646" s="36"/>
      <c r="AW1646" s="36"/>
    </row>
    <row r="1647" spans="42:49">
      <c r="AP1647" s="36"/>
      <c r="AQ1647" s="36"/>
      <c r="AR1647" s="36"/>
      <c r="AS1647" s="36"/>
      <c r="AT1647" s="36"/>
      <c r="AU1647" s="36"/>
      <c r="AV1647" s="36"/>
      <c r="AW1647" s="36"/>
    </row>
    <row r="1648" spans="42:49">
      <c r="AP1648" s="36"/>
      <c r="AQ1648" s="36"/>
      <c r="AR1648" s="36"/>
      <c r="AS1648" s="36"/>
      <c r="AT1648" s="36"/>
      <c r="AU1648" s="36"/>
      <c r="AV1648" s="36"/>
      <c r="AW1648" s="36"/>
    </row>
    <row r="1649" spans="42:49">
      <c r="AP1649" s="36"/>
      <c r="AQ1649" s="36"/>
      <c r="AR1649" s="36"/>
      <c r="AS1649" s="36"/>
      <c r="AT1649" s="36"/>
      <c r="AU1649" s="36"/>
      <c r="AV1649" s="36"/>
      <c r="AW1649" s="36"/>
    </row>
    <row r="1650" spans="42:49">
      <c r="AP1650" s="36"/>
      <c r="AQ1650" s="36"/>
      <c r="AR1650" s="36"/>
      <c r="AS1650" s="36"/>
      <c r="AT1650" s="36"/>
      <c r="AU1650" s="36"/>
      <c r="AV1650" s="36"/>
      <c r="AW1650" s="36"/>
    </row>
    <row r="1651" spans="42:49">
      <c r="AP1651" s="36"/>
      <c r="AQ1651" s="36"/>
      <c r="AR1651" s="36"/>
      <c r="AS1651" s="36"/>
      <c r="AT1651" s="36"/>
      <c r="AU1651" s="36"/>
      <c r="AV1651" s="36"/>
      <c r="AW1651" s="36"/>
    </row>
    <row r="1652" spans="42:49">
      <c r="AP1652" s="36"/>
      <c r="AQ1652" s="36"/>
      <c r="AR1652" s="36"/>
      <c r="AS1652" s="36"/>
      <c r="AT1652" s="36"/>
      <c r="AU1652" s="36"/>
      <c r="AV1652" s="36"/>
      <c r="AW1652" s="36"/>
    </row>
    <row r="1653" spans="42:49">
      <c r="AP1653" s="36"/>
      <c r="AQ1653" s="36"/>
      <c r="AR1653" s="36"/>
      <c r="AS1653" s="36"/>
      <c r="AT1653" s="36"/>
      <c r="AU1653" s="36"/>
      <c r="AV1653" s="36"/>
      <c r="AW1653" s="36"/>
    </row>
    <row r="1654" spans="42:49">
      <c r="AP1654" s="36"/>
      <c r="AQ1654" s="36"/>
      <c r="AR1654" s="36"/>
      <c r="AS1654" s="36"/>
      <c r="AT1654" s="36"/>
      <c r="AU1654" s="36"/>
      <c r="AV1654" s="36"/>
      <c r="AW1654" s="36"/>
    </row>
    <row r="1655" spans="42:49">
      <c r="AP1655" s="36"/>
      <c r="AQ1655" s="36"/>
      <c r="AR1655" s="36"/>
      <c r="AS1655" s="36"/>
      <c r="AT1655" s="36"/>
      <c r="AU1655" s="36"/>
      <c r="AV1655" s="36"/>
      <c r="AW1655" s="36"/>
    </row>
    <row r="1656" spans="42:49">
      <c r="AP1656" s="36"/>
      <c r="AQ1656" s="36"/>
      <c r="AR1656" s="36"/>
      <c r="AS1656" s="36"/>
      <c r="AT1656" s="36"/>
      <c r="AU1656" s="36"/>
      <c r="AV1656" s="36"/>
      <c r="AW1656" s="36"/>
    </row>
    <row r="1657" spans="42:49">
      <c r="AP1657" s="36"/>
      <c r="AQ1657" s="36"/>
      <c r="AR1657" s="36"/>
      <c r="AS1657" s="36"/>
      <c r="AT1657" s="36"/>
      <c r="AU1657" s="36"/>
      <c r="AV1657" s="36"/>
      <c r="AW1657" s="36"/>
    </row>
    <row r="1658" spans="42:49">
      <c r="AP1658" s="36"/>
      <c r="AQ1658" s="36"/>
      <c r="AR1658" s="36"/>
      <c r="AS1658" s="36"/>
      <c r="AT1658" s="36"/>
      <c r="AU1658" s="36"/>
      <c r="AV1658" s="36"/>
      <c r="AW1658" s="36"/>
    </row>
    <row r="1659" spans="42:49">
      <c r="AP1659" s="36"/>
      <c r="AQ1659" s="36"/>
      <c r="AR1659" s="36"/>
      <c r="AS1659" s="36"/>
      <c r="AT1659" s="36"/>
      <c r="AU1659" s="36"/>
      <c r="AV1659" s="36"/>
      <c r="AW1659" s="36"/>
    </row>
    <row r="1660" spans="42:49">
      <c r="AP1660" s="36"/>
      <c r="AQ1660" s="36"/>
      <c r="AR1660" s="36"/>
      <c r="AS1660" s="36"/>
      <c r="AT1660" s="36"/>
      <c r="AU1660" s="36"/>
      <c r="AV1660" s="36"/>
      <c r="AW1660" s="36"/>
    </row>
    <row r="1661" spans="42:49">
      <c r="AP1661" s="36"/>
      <c r="AQ1661" s="36"/>
      <c r="AR1661" s="36"/>
      <c r="AS1661" s="36"/>
      <c r="AT1661" s="36"/>
      <c r="AU1661" s="36"/>
      <c r="AV1661" s="36"/>
      <c r="AW1661" s="36"/>
    </row>
    <row r="1662" spans="42:49">
      <c r="AP1662" s="36"/>
      <c r="AQ1662" s="36"/>
      <c r="AR1662" s="36"/>
      <c r="AS1662" s="36"/>
      <c r="AT1662" s="36"/>
      <c r="AU1662" s="36"/>
      <c r="AV1662" s="36"/>
      <c r="AW1662" s="36"/>
    </row>
    <row r="1663" spans="42:49">
      <c r="AP1663" s="36"/>
      <c r="AQ1663" s="36"/>
      <c r="AR1663" s="36"/>
      <c r="AS1663" s="36"/>
      <c r="AT1663" s="36"/>
      <c r="AU1663" s="36"/>
      <c r="AV1663" s="36"/>
      <c r="AW1663" s="36"/>
    </row>
    <row r="1664" spans="42:49">
      <c r="AP1664" s="36"/>
      <c r="AQ1664" s="36"/>
      <c r="AR1664" s="36"/>
      <c r="AS1664" s="36"/>
      <c r="AT1664" s="36"/>
      <c r="AU1664" s="36"/>
      <c r="AV1664" s="36"/>
      <c r="AW1664" s="36"/>
    </row>
    <row r="1665" spans="42:49">
      <c r="AP1665" s="36"/>
      <c r="AQ1665" s="36"/>
      <c r="AR1665" s="36"/>
      <c r="AS1665" s="36"/>
      <c r="AT1665" s="36"/>
      <c r="AU1665" s="36"/>
      <c r="AV1665" s="36"/>
      <c r="AW1665" s="36"/>
    </row>
    <row r="1666" spans="42:49">
      <c r="AP1666" s="36"/>
      <c r="AQ1666" s="36"/>
      <c r="AR1666" s="36"/>
      <c r="AS1666" s="36"/>
      <c r="AT1666" s="36"/>
      <c r="AU1666" s="36"/>
      <c r="AV1666" s="36"/>
      <c r="AW1666" s="36"/>
    </row>
    <row r="1667" spans="42:49">
      <c r="AP1667" s="36"/>
      <c r="AQ1667" s="36"/>
      <c r="AR1667" s="36"/>
      <c r="AS1667" s="36"/>
      <c r="AT1667" s="36"/>
      <c r="AU1667" s="36"/>
      <c r="AV1667" s="36"/>
      <c r="AW1667" s="36"/>
    </row>
    <row r="1668" spans="42:49">
      <c r="AP1668" s="36"/>
      <c r="AQ1668" s="36"/>
      <c r="AR1668" s="36"/>
      <c r="AS1668" s="36"/>
      <c r="AT1668" s="36"/>
      <c r="AU1668" s="36"/>
      <c r="AV1668" s="36"/>
      <c r="AW1668" s="36"/>
    </row>
    <row r="1669" spans="42:49">
      <c r="AP1669" s="36"/>
      <c r="AQ1669" s="36"/>
      <c r="AR1669" s="36"/>
      <c r="AS1669" s="36"/>
      <c r="AT1669" s="36"/>
      <c r="AU1669" s="36"/>
      <c r="AV1669" s="36"/>
      <c r="AW1669" s="36"/>
    </row>
    <row r="1670" spans="42:49">
      <c r="AP1670" s="36"/>
      <c r="AQ1670" s="36"/>
      <c r="AR1670" s="36"/>
      <c r="AS1670" s="36"/>
      <c r="AT1670" s="36"/>
      <c r="AU1670" s="36"/>
      <c r="AV1670" s="36"/>
      <c r="AW1670" s="36"/>
    </row>
    <row r="1671" spans="42:49">
      <c r="AP1671" s="36"/>
      <c r="AQ1671" s="36"/>
      <c r="AR1671" s="36"/>
      <c r="AS1671" s="36"/>
      <c r="AT1671" s="36"/>
      <c r="AU1671" s="36"/>
      <c r="AV1671" s="36"/>
      <c r="AW1671" s="36"/>
    </row>
    <row r="1672" spans="42:49">
      <c r="AP1672" s="36"/>
      <c r="AQ1672" s="36"/>
      <c r="AR1672" s="36"/>
      <c r="AS1672" s="36"/>
      <c r="AT1672" s="36"/>
      <c r="AU1672" s="36"/>
      <c r="AV1672" s="36"/>
      <c r="AW1672" s="36"/>
    </row>
    <row r="1673" spans="42:49">
      <c r="AP1673" s="36"/>
      <c r="AQ1673" s="36"/>
      <c r="AR1673" s="36"/>
      <c r="AS1673" s="36"/>
      <c r="AT1673" s="36"/>
      <c r="AU1673" s="36"/>
      <c r="AV1673" s="36"/>
      <c r="AW1673" s="36"/>
    </row>
    <row r="1674" spans="42:49">
      <c r="AP1674" s="36"/>
      <c r="AQ1674" s="36"/>
      <c r="AR1674" s="36"/>
      <c r="AS1674" s="36"/>
      <c r="AT1674" s="36"/>
      <c r="AU1674" s="36"/>
      <c r="AV1674" s="36"/>
      <c r="AW1674" s="36"/>
    </row>
    <row r="1675" spans="42:49">
      <c r="AP1675" s="36"/>
      <c r="AQ1675" s="36"/>
      <c r="AR1675" s="36"/>
      <c r="AS1675" s="36"/>
      <c r="AT1675" s="36"/>
      <c r="AU1675" s="36"/>
      <c r="AV1675" s="36"/>
      <c r="AW1675" s="36"/>
    </row>
    <row r="1676" spans="42:49">
      <c r="AP1676" s="36"/>
      <c r="AQ1676" s="36"/>
      <c r="AR1676" s="36"/>
      <c r="AS1676" s="36"/>
      <c r="AT1676" s="36"/>
      <c r="AU1676" s="36"/>
      <c r="AV1676" s="36"/>
      <c r="AW1676" s="36"/>
    </row>
    <row r="1677" spans="42:49">
      <c r="AP1677" s="36"/>
      <c r="AQ1677" s="36"/>
      <c r="AR1677" s="36"/>
      <c r="AS1677" s="36"/>
      <c r="AT1677" s="36"/>
      <c r="AU1677" s="36"/>
      <c r="AV1677" s="36"/>
      <c r="AW1677" s="36"/>
    </row>
    <row r="1678" spans="42:49">
      <c r="AP1678" s="36"/>
      <c r="AQ1678" s="36"/>
      <c r="AR1678" s="36"/>
      <c r="AS1678" s="36"/>
      <c r="AT1678" s="36"/>
      <c r="AU1678" s="36"/>
      <c r="AV1678" s="36"/>
      <c r="AW1678" s="36"/>
    </row>
    <row r="1679" spans="42:49">
      <c r="AP1679" s="36"/>
      <c r="AQ1679" s="36"/>
      <c r="AR1679" s="36"/>
      <c r="AS1679" s="36"/>
      <c r="AT1679" s="36"/>
      <c r="AU1679" s="36"/>
      <c r="AV1679" s="36"/>
      <c r="AW1679" s="36"/>
    </row>
    <row r="1680" spans="42:49">
      <c r="AP1680" s="36"/>
      <c r="AQ1680" s="36"/>
      <c r="AR1680" s="36"/>
      <c r="AS1680" s="36"/>
      <c r="AT1680" s="36"/>
      <c r="AU1680" s="36"/>
      <c r="AV1680" s="36"/>
      <c r="AW1680" s="36"/>
    </row>
    <row r="1681" spans="42:49">
      <c r="AP1681" s="36"/>
      <c r="AQ1681" s="36"/>
      <c r="AR1681" s="36"/>
      <c r="AS1681" s="36"/>
      <c r="AT1681" s="36"/>
      <c r="AU1681" s="36"/>
      <c r="AV1681" s="36"/>
      <c r="AW1681" s="36"/>
    </row>
    <row r="1682" spans="42:49">
      <c r="AP1682" s="36"/>
      <c r="AQ1682" s="36"/>
      <c r="AR1682" s="36"/>
      <c r="AS1682" s="36"/>
      <c r="AT1682" s="36"/>
      <c r="AU1682" s="36"/>
      <c r="AV1682" s="36"/>
      <c r="AW1682" s="36"/>
    </row>
    <row r="1683" spans="42:49">
      <c r="AP1683" s="36"/>
      <c r="AQ1683" s="36"/>
      <c r="AR1683" s="36"/>
      <c r="AS1683" s="36"/>
      <c r="AT1683" s="36"/>
      <c r="AU1683" s="36"/>
      <c r="AV1683" s="36"/>
      <c r="AW1683" s="36"/>
    </row>
    <row r="1684" spans="42:49">
      <c r="AP1684" s="36"/>
      <c r="AQ1684" s="36"/>
      <c r="AR1684" s="36"/>
      <c r="AS1684" s="36"/>
      <c r="AT1684" s="36"/>
      <c r="AU1684" s="36"/>
      <c r="AV1684" s="36"/>
      <c r="AW1684" s="36"/>
    </row>
    <row r="1685" spans="42:49">
      <c r="AP1685" s="36"/>
      <c r="AQ1685" s="36"/>
      <c r="AR1685" s="36"/>
      <c r="AS1685" s="36"/>
      <c r="AT1685" s="36"/>
      <c r="AU1685" s="36"/>
      <c r="AV1685" s="36"/>
      <c r="AW1685" s="36"/>
    </row>
    <row r="1686" spans="42:49">
      <c r="AP1686" s="36"/>
      <c r="AQ1686" s="36"/>
      <c r="AR1686" s="36"/>
      <c r="AS1686" s="36"/>
      <c r="AT1686" s="36"/>
      <c r="AU1686" s="36"/>
      <c r="AV1686" s="36"/>
      <c r="AW1686" s="36"/>
    </row>
    <row r="1687" spans="42:49">
      <c r="AP1687" s="36"/>
      <c r="AQ1687" s="36"/>
      <c r="AR1687" s="36"/>
      <c r="AS1687" s="36"/>
      <c r="AT1687" s="36"/>
      <c r="AU1687" s="36"/>
      <c r="AV1687" s="36"/>
      <c r="AW1687" s="36"/>
    </row>
    <row r="1688" spans="42:49">
      <c r="AP1688" s="36"/>
      <c r="AQ1688" s="36"/>
      <c r="AR1688" s="36"/>
      <c r="AS1688" s="36"/>
      <c r="AT1688" s="36"/>
      <c r="AU1688" s="36"/>
      <c r="AV1688" s="36"/>
      <c r="AW1688" s="36"/>
    </row>
    <row r="1689" spans="42:49">
      <c r="AP1689" s="36"/>
      <c r="AQ1689" s="36"/>
      <c r="AR1689" s="36"/>
      <c r="AS1689" s="36"/>
      <c r="AT1689" s="36"/>
      <c r="AU1689" s="36"/>
      <c r="AV1689" s="36"/>
      <c r="AW1689" s="36"/>
    </row>
    <row r="1690" spans="42:49">
      <c r="AP1690" s="36"/>
      <c r="AQ1690" s="36"/>
      <c r="AR1690" s="36"/>
      <c r="AS1690" s="36"/>
      <c r="AT1690" s="36"/>
      <c r="AU1690" s="36"/>
      <c r="AV1690" s="36"/>
      <c r="AW1690" s="36"/>
    </row>
    <row r="1691" spans="42:49">
      <c r="AP1691" s="36"/>
      <c r="AQ1691" s="36"/>
      <c r="AR1691" s="36"/>
      <c r="AS1691" s="36"/>
      <c r="AT1691" s="36"/>
      <c r="AU1691" s="36"/>
      <c r="AV1691" s="36"/>
      <c r="AW1691" s="36"/>
    </row>
    <row r="1692" spans="42:49">
      <c r="AP1692" s="36"/>
      <c r="AQ1692" s="36"/>
      <c r="AR1692" s="36"/>
      <c r="AS1692" s="36"/>
      <c r="AT1692" s="36"/>
      <c r="AU1692" s="36"/>
      <c r="AV1692" s="36"/>
      <c r="AW1692" s="36"/>
    </row>
    <row r="1693" spans="42:49">
      <c r="AP1693" s="36"/>
      <c r="AQ1693" s="36"/>
      <c r="AR1693" s="36"/>
      <c r="AS1693" s="36"/>
      <c r="AT1693" s="36"/>
      <c r="AU1693" s="36"/>
      <c r="AV1693" s="36"/>
      <c r="AW1693" s="36"/>
    </row>
    <row r="1694" spans="42:49">
      <c r="AP1694" s="36"/>
      <c r="AQ1694" s="36"/>
      <c r="AR1694" s="36"/>
      <c r="AS1694" s="36"/>
      <c r="AT1694" s="36"/>
      <c r="AU1694" s="36"/>
      <c r="AV1694" s="36"/>
      <c r="AW1694" s="36"/>
    </row>
    <row r="1695" spans="42:49">
      <c r="AP1695" s="36"/>
      <c r="AQ1695" s="36"/>
      <c r="AR1695" s="36"/>
      <c r="AS1695" s="36"/>
      <c r="AT1695" s="36"/>
      <c r="AU1695" s="36"/>
      <c r="AV1695" s="36"/>
      <c r="AW1695" s="36"/>
    </row>
    <row r="1696" spans="42:49">
      <c r="AP1696" s="36"/>
      <c r="AQ1696" s="36"/>
      <c r="AR1696" s="36"/>
      <c r="AS1696" s="36"/>
      <c r="AT1696" s="36"/>
      <c r="AU1696" s="36"/>
      <c r="AV1696" s="36"/>
      <c r="AW1696" s="36"/>
    </row>
    <row r="1697" spans="42:49">
      <c r="AP1697" s="36"/>
      <c r="AQ1697" s="36"/>
      <c r="AR1697" s="36"/>
      <c r="AS1697" s="36"/>
      <c r="AT1697" s="36"/>
      <c r="AU1697" s="36"/>
      <c r="AV1697" s="36"/>
      <c r="AW1697" s="36"/>
    </row>
    <row r="1698" spans="42:49">
      <c r="AP1698" s="36"/>
      <c r="AQ1698" s="36"/>
      <c r="AR1698" s="36"/>
      <c r="AS1698" s="36"/>
      <c r="AT1698" s="36"/>
      <c r="AU1698" s="36"/>
      <c r="AV1698" s="36"/>
      <c r="AW1698" s="36"/>
    </row>
    <row r="1699" spans="42:49">
      <c r="AP1699" s="36"/>
      <c r="AQ1699" s="36"/>
      <c r="AR1699" s="36"/>
      <c r="AS1699" s="36"/>
      <c r="AT1699" s="36"/>
      <c r="AU1699" s="36"/>
      <c r="AV1699" s="36"/>
      <c r="AW1699" s="36"/>
    </row>
    <row r="1700" spans="42:49">
      <c r="AP1700" s="36"/>
      <c r="AQ1700" s="36"/>
      <c r="AR1700" s="36"/>
      <c r="AS1700" s="36"/>
      <c r="AT1700" s="36"/>
      <c r="AU1700" s="36"/>
      <c r="AV1700" s="36"/>
      <c r="AW1700" s="36"/>
    </row>
    <row r="1701" spans="42:49">
      <c r="AP1701" s="36"/>
      <c r="AQ1701" s="36"/>
      <c r="AR1701" s="36"/>
      <c r="AS1701" s="36"/>
      <c r="AT1701" s="36"/>
      <c r="AU1701" s="36"/>
      <c r="AV1701" s="36"/>
      <c r="AW1701" s="36"/>
    </row>
    <row r="1702" spans="42:49">
      <c r="AP1702" s="36"/>
      <c r="AQ1702" s="36"/>
      <c r="AR1702" s="36"/>
      <c r="AS1702" s="36"/>
      <c r="AT1702" s="36"/>
      <c r="AU1702" s="36"/>
      <c r="AV1702" s="36"/>
      <c r="AW1702" s="36"/>
    </row>
    <row r="1703" spans="42:49">
      <c r="AP1703" s="36"/>
      <c r="AQ1703" s="36"/>
      <c r="AR1703" s="36"/>
      <c r="AS1703" s="36"/>
      <c r="AT1703" s="36"/>
      <c r="AU1703" s="36"/>
      <c r="AV1703" s="36"/>
      <c r="AW1703" s="36"/>
    </row>
    <row r="1704" spans="42:49">
      <c r="AP1704" s="36"/>
      <c r="AQ1704" s="36"/>
      <c r="AR1704" s="36"/>
      <c r="AS1704" s="36"/>
      <c r="AT1704" s="36"/>
      <c r="AU1704" s="36"/>
      <c r="AV1704" s="36"/>
      <c r="AW1704" s="36"/>
    </row>
    <row r="1705" spans="42:49">
      <c r="AP1705" s="36"/>
      <c r="AQ1705" s="36"/>
      <c r="AR1705" s="36"/>
      <c r="AS1705" s="36"/>
      <c r="AT1705" s="36"/>
      <c r="AU1705" s="36"/>
      <c r="AV1705" s="36"/>
      <c r="AW1705" s="36"/>
    </row>
    <row r="1706" spans="42:49">
      <c r="AP1706" s="36"/>
      <c r="AQ1706" s="36"/>
      <c r="AR1706" s="36"/>
      <c r="AS1706" s="36"/>
      <c r="AT1706" s="36"/>
      <c r="AU1706" s="36"/>
      <c r="AV1706" s="36"/>
      <c r="AW1706" s="36"/>
    </row>
    <row r="1707" spans="42:49">
      <c r="AP1707" s="36"/>
      <c r="AQ1707" s="36"/>
      <c r="AR1707" s="36"/>
      <c r="AS1707" s="36"/>
      <c r="AT1707" s="36"/>
      <c r="AU1707" s="36"/>
      <c r="AV1707" s="36"/>
      <c r="AW1707" s="36"/>
    </row>
    <row r="1708" spans="42:49">
      <c r="AP1708" s="36"/>
      <c r="AQ1708" s="36"/>
      <c r="AR1708" s="36"/>
      <c r="AS1708" s="36"/>
      <c r="AT1708" s="36"/>
      <c r="AU1708" s="36"/>
      <c r="AV1708" s="36"/>
      <c r="AW1708" s="36"/>
    </row>
    <row r="1709" spans="42:49">
      <c r="AP1709" s="36"/>
      <c r="AQ1709" s="36"/>
      <c r="AR1709" s="36"/>
      <c r="AS1709" s="36"/>
      <c r="AT1709" s="36"/>
      <c r="AU1709" s="36"/>
      <c r="AV1709" s="36"/>
      <c r="AW1709" s="36"/>
    </row>
    <row r="1710" spans="42:49">
      <c r="AP1710" s="36"/>
      <c r="AQ1710" s="36"/>
      <c r="AR1710" s="36"/>
      <c r="AS1710" s="36"/>
      <c r="AT1710" s="36"/>
      <c r="AU1710" s="36"/>
      <c r="AV1710" s="36"/>
      <c r="AW1710" s="36"/>
    </row>
    <row r="1711" spans="42:49">
      <c r="AP1711" s="36"/>
      <c r="AQ1711" s="36"/>
      <c r="AR1711" s="36"/>
      <c r="AS1711" s="36"/>
      <c r="AT1711" s="36"/>
      <c r="AU1711" s="36"/>
      <c r="AV1711" s="36"/>
      <c r="AW1711" s="36"/>
    </row>
    <row r="1712" spans="42:49">
      <c r="AP1712" s="36"/>
      <c r="AQ1712" s="36"/>
      <c r="AR1712" s="36"/>
      <c r="AS1712" s="36"/>
      <c r="AT1712" s="36"/>
      <c r="AU1712" s="36"/>
      <c r="AV1712" s="36"/>
      <c r="AW1712" s="36"/>
    </row>
    <row r="1713" spans="42:49">
      <c r="AP1713" s="36"/>
      <c r="AQ1713" s="36"/>
      <c r="AR1713" s="36"/>
      <c r="AS1713" s="36"/>
      <c r="AT1713" s="36"/>
      <c r="AU1713" s="36"/>
      <c r="AV1713" s="36"/>
      <c r="AW1713" s="36"/>
    </row>
    <row r="1714" spans="42:49">
      <c r="AP1714" s="36"/>
      <c r="AQ1714" s="36"/>
      <c r="AR1714" s="36"/>
      <c r="AS1714" s="36"/>
      <c r="AT1714" s="36"/>
      <c r="AU1714" s="36"/>
      <c r="AV1714" s="36"/>
      <c r="AW1714" s="36"/>
    </row>
    <row r="1715" spans="42:49">
      <c r="AP1715" s="36"/>
      <c r="AQ1715" s="36"/>
      <c r="AR1715" s="36"/>
      <c r="AS1715" s="36"/>
      <c r="AT1715" s="36"/>
      <c r="AU1715" s="36"/>
      <c r="AV1715" s="36"/>
      <c r="AW1715" s="36"/>
    </row>
    <row r="1716" spans="42:49">
      <c r="AP1716" s="36"/>
      <c r="AQ1716" s="36"/>
      <c r="AR1716" s="36"/>
      <c r="AS1716" s="36"/>
      <c r="AT1716" s="36"/>
      <c r="AU1716" s="36"/>
      <c r="AV1716" s="36"/>
      <c r="AW1716" s="36"/>
    </row>
    <row r="1717" spans="42:49">
      <c r="AP1717" s="36"/>
      <c r="AQ1717" s="36"/>
      <c r="AR1717" s="36"/>
      <c r="AS1717" s="36"/>
      <c r="AT1717" s="36"/>
      <c r="AU1717" s="36"/>
      <c r="AV1717" s="36"/>
      <c r="AW1717" s="36"/>
    </row>
    <row r="1718" spans="42:49">
      <c r="AP1718" s="36"/>
      <c r="AQ1718" s="36"/>
      <c r="AR1718" s="36"/>
      <c r="AS1718" s="36"/>
      <c r="AT1718" s="36"/>
      <c r="AU1718" s="36"/>
      <c r="AV1718" s="36"/>
      <c r="AW1718" s="36"/>
    </row>
    <row r="1719" spans="42:49">
      <c r="AP1719" s="36"/>
      <c r="AQ1719" s="36"/>
      <c r="AR1719" s="36"/>
      <c r="AS1719" s="36"/>
      <c r="AT1719" s="36"/>
      <c r="AU1719" s="36"/>
      <c r="AV1719" s="36"/>
      <c r="AW1719" s="36"/>
    </row>
    <row r="1720" spans="42:49">
      <c r="AP1720" s="36"/>
      <c r="AQ1720" s="36"/>
      <c r="AR1720" s="36"/>
      <c r="AS1720" s="36"/>
      <c r="AT1720" s="36"/>
      <c r="AU1720" s="36"/>
      <c r="AV1720" s="36"/>
      <c r="AW1720" s="36"/>
    </row>
    <row r="1721" spans="42:49">
      <c r="AP1721" s="36"/>
      <c r="AQ1721" s="36"/>
      <c r="AR1721" s="36"/>
      <c r="AS1721" s="36"/>
      <c r="AT1721" s="36"/>
      <c r="AU1721" s="36"/>
      <c r="AV1721" s="36"/>
      <c r="AW1721" s="36"/>
    </row>
    <row r="1722" spans="42:49">
      <c r="AP1722" s="36"/>
      <c r="AQ1722" s="36"/>
      <c r="AR1722" s="36"/>
      <c r="AS1722" s="36"/>
      <c r="AT1722" s="36"/>
      <c r="AU1722" s="36"/>
      <c r="AV1722" s="36"/>
      <c r="AW1722" s="36"/>
    </row>
    <row r="1723" spans="42:49">
      <c r="AP1723" s="36"/>
      <c r="AQ1723" s="36"/>
      <c r="AR1723" s="36"/>
      <c r="AS1723" s="36"/>
      <c r="AT1723" s="36"/>
      <c r="AU1723" s="36"/>
      <c r="AV1723" s="36"/>
      <c r="AW1723" s="36"/>
    </row>
    <row r="1724" spans="42:49">
      <c r="AP1724" s="36"/>
      <c r="AQ1724" s="36"/>
      <c r="AR1724" s="36"/>
      <c r="AS1724" s="36"/>
      <c r="AT1724" s="36"/>
      <c r="AU1724" s="36"/>
      <c r="AV1724" s="36"/>
      <c r="AW1724" s="36"/>
    </row>
    <row r="1725" spans="42:49">
      <c r="AP1725" s="36"/>
      <c r="AQ1725" s="36"/>
      <c r="AR1725" s="36"/>
      <c r="AS1725" s="36"/>
      <c r="AT1725" s="36"/>
      <c r="AU1725" s="36"/>
      <c r="AV1725" s="36"/>
      <c r="AW1725" s="36"/>
    </row>
    <row r="1726" spans="42:49">
      <c r="AP1726" s="36"/>
      <c r="AQ1726" s="36"/>
      <c r="AR1726" s="36"/>
      <c r="AS1726" s="36"/>
      <c r="AT1726" s="36"/>
      <c r="AU1726" s="36"/>
      <c r="AV1726" s="36"/>
      <c r="AW1726" s="36"/>
    </row>
    <row r="1727" spans="42:49">
      <c r="AP1727" s="36"/>
      <c r="AQ1727" s="36"/>
      <c r="AR1727" s="36"/>
      <c r="AS1727" s="36"/>
      <c r="AT1727" s="36"/>
      <c r="AU1727" s="36"/>
      <c r="AV1727" s="36"/>
      <c r="AW1727" s="36"/>
    </row>
    <row r="1728" spans="42:49">
      <c r="AP1728" s="36"/>
      <c r="AQ1728" s="36"/>
      <c r="AR1728" s="36"/>
      <c r="AS1728" s="36"/>
      <c r="AT1728" s="36"/>
      <c r="AU1728" s="36"/>
      <c r="AV1728" s="36"/>
      <c r="AW1728" s="36"/>
    </row>
    <row r="1729" spans="42:49">
      <c r="AP1729" s="36"/>
      <c r="AQ1729" s="36"/>
      <c r="AR1729" s="36"/>
      <c r="AS1729" s="36"/>
      <c r="AT1729" s="36"/>
      <c r="AU1729" s="36"/>
      <c r="AV1729" s="36"/>
      <c r="AW1729" s="36"/>
    </row>
    <row r="1730" spans="42:49">
      <c r="AP1730" s="36"/>
      <c r="AQ1730" s="36"/>
      <c r="AR1730" s="36"/>
      <c r="AS1730" s="36"/>
      <c r="AT1730" s="36"/>
      <c r="AU1730" s="36"/>
      <c r="AV1730" s="36"/>
      <c r="AW1730" s="36"/>
    </row>
    <row r="1731" spans="42:49">
      <c r="AP1731" s="36"/>
      <c r="AQ1731" s="36"/>
      <c r="AR1731" s="36"/>
      <c r="AS1731" s="36"/>
      <c r="AT1731" s="36"/>
      <c r="AU1731" s="36"/>
      <c r="AV1731" s="36"/>
      <c r="AW1731" s="36"/>
    </row>
    <row r="1732" spans="42:49">
      <c r="AP1732" s="36"/>
      <c r="AQ1732" s="36"/>
      <c r="AR1732" s="36"/>
      <c r="AS1732" s="36"/>
      <c r="AT1732" s="36"/>
      <c r="AU1732" s="36"/>
      <c r="AV1732" s="36"/>
      <c r="AW1732" s="36"/>
    </row>
    <row r="1733" spans="42:49">
      <c r="AP1733" s="36"/>
      <c r="AQ1733" s="36"/>
      <c r="AR1733" s="36"/>
      <c r="AS1733" s="36"/>
      <c r="AT1733" s="36"/>
      <c r="AU1733" s="36"/>
      <c r="AV1733" s="36"/>
      <c r="AW1733" s="36"/>
    </row>
    <row r="1734" spans="42:49">
      <c r="AP1734" s="36"/>
      <c r="AQ1734" s="36"/>
      <c r="AR1734" s="36"/>
      <c r="AS1734" s="36"/>
      <c r="AT1734" s="36"/>
      <c r="AU1734" s="36"/>
      <c r="AV1734" s="36"/>
      <c r="AW1734" s="36"/>
    </row>
    <row r="1735" spans="42:49">
      <c r="AP1735" s="36"/>
      <c r="AQ1735" s="36"/>
      <c r="AR1735" s="36"/>
      <c r="AS1735" s="36"/>
      <c r="AT1735" s="36"/>
      <c r="AU1735" s="36"/>
      <c r="AV1735" s="36"/>
      <c r="AW1735" s="36"/>
    </row>
    <row r="1736" spans="42:49">
      <c r="AP1736" s="36"/>
      <c r="AQ1736" s="36"/>
      <c r="AR1736" s="36"/>
      <c r="AS1736" s="36"/>
      <c r="AT1736" s="36"/>
      <c r="AU1736" s="36"/>
      <c r="AV1736" s="36"/>
      <c r="AW1736" s="36"/>
    </row>
    <row r="1737" spans="42:49">
      <c r="AP1737" s="36"/>
      <c r="AQ1737" s="36"/>
      <c r="AR1737" s="36"/>
      <c r="AS1737" s="36"/>
      <c r="AT1737" s="36"/>
      <c r="AU1737" s="36"/>
      <c r="AV1737" s="36"/>
      <c r="AW1737" s="36"/>
    </row>
    <row r="1738" spans="42:49">
      <c r="AP1738" s="36"/>
      <c r="AQ1738" s="36"/>
      <c r="AR1738" s="36"/>
      <c r="AS1738" s="36"/>
      <c r="AT1738" s="36"/>
      <c r="AU1738" s="36"/>
      <c r="AV1738" s="36"/>
      <c r="AW1738" s="36"/>
    </row>
    <row r="1739" spans="42:49">
      <c r="AP1739" s="36"/>
      <c r="AQ1739" s="36"/>
      <c r="AR1739" s="36"/>
      <c r="AS1739" s="36"/>
      <c r="AT1739" s="36"/>
      <c r="AU1739" s="36"/>
      <c r="AV1739" s="36"/>
      <c r="AW1739" s="36"/>
    </row>
    <row r="1740" spans="42:49">
      <c r="AP1740" s="36"/>
      <c r="AQ1740" s="36"/>
      <c r="AR1740" s="36"/>
      <c r="AS1740" s="36"/>
      <c r="AT1740" s="36"/>
      <c r="AU1740" s="36"/>
      <c r="AV1740" s="36"/>
      <c r="AW1740" s="36"/>
    </row>
    <row r="1741" spans="42:49">
      <c r="AP1741" s="36"/>
      <c r="AQ1741" s="36"/>
      <c r="AR1741" s="36"/>
      <c r="AS1741" s="36"/>
      <c r="AT1741" s="36"/>
      <c r="AU1741" s="36"/>
      <c r="AV1741" s="36"/>
      <c r="AW1741" s="36"/>
    </row>
    <row r="1742" spans="42:49">
      <c r="AP1742" s="36"/>
      <c r="AQ1742" s="36"/>
      <c r="AR1742" s="36"/>
      <c r="AS1742" s="36"/>
      <c r="AT1742" s="36"/>
      <c r="AU1742" s="36"/>
      <c r="AV1742" s="36"/>
      <c r="AW1742" s="36"/>
    </row>
    <row r="1743" spans="42:49">
      <c r="AP1743" s="36"/>
      <c r="AQ1743" s="36"/>
      <c r="AR1743" s="36"/>
      <c r="AS1743" s="36"/>
      <c r="AT1743" s="36"/>
      <c r="AU1743" s="36"/>
      <c r="AV1743" s="36"/>
      <c r="AW1743" s="36"/>
    </row>
    <row r="1744" spans="42:49">
      <c r="AP1744" s="36"/>
      <c r="AQ1744" s="36"/>
      <c r="AR1744" s="36"/>
      <c r="AS1744" s="36"/>
      <c r="AT1744" s="36"/>
      <c r="AU1744" s="36"/>
      <c r="AV1744" s="36"/>
      <c r="AW1744" s="36"/>
    </row>
    <row r="1745" spans="42:49">
      <c r="AP1745" s="36"/>
      <c r="AQ1745" s="36"/>
      <c r="AR1745" s="36"/>
      <c r="AS1745" s="36"/>
      <c r="AT1745" s="36"/>
      <c r="AU1745" s="36"/>
      <c r="AV1745" s="36"/>
      <c r="AW1745" s="36"/>
    </row>
    <row r="1746" spans="42:49">
      <c r="AP1746" s="36"/>
      <c r="AQ1746" s="36"/>
      <c r="AR1746" s="36"/>
      <c r="AS1746" s="36"/>
      <c r="AT1746" s="36"/>
      <c r="AU1746" s="36"/>
      <c r="AV1746" s="36"/>
      <c r="AW1746" s="36"/>
    </row>
    <row r="1747" spans="42:49">
      <c r="AP1747" s="36"/>
      <c r="AQ1747" s="36"/>
      <c r="AR1747" s="36"/>
      <c r="AS1747" s="36"/>
      <c r="AT1747" s="36"/>
      <c r="AU1747" s="36"/>
      <c r="AV1747" s="36"/>
      <c r="AW1747" s="36"/>
    </row>
    <row r="1748" spans="42:49">
      <c r="AP1748" s="36"/>
      <c r="AQ1748" s="36"/>
      <c r="AR1748" s="36"/>
      <c r="AS1748" s="36"/>
      <c r="AT1748" s="36"/>
      <c r="AU1748" s="36"/>
      <c r="AV1748" s="36"/>
      <c r="AW1748" s="36"/>
    </row>
    <row r="1749" spans="42:49">
      <c r="AP1749" s="36"/>
      <c r="AQ1749" s="36"/>
      <c r="AR1749" s="36"/>
      <c r="AS1749" s="36"/>
      <c r="AT1749" s="36"/>
      <c r="AU1749" s="36"/>
      <c r="AV1749" s="36"/>
      <c r="AW1749" s="36"/>
    </row>
    <row r="1750" spans="42:49">
      <c r="AP1750" s="36"/>
      <c r="AQ1750" s="36"/>
      <c r="AR1750" s="36"/>
      <c r="AS1750" s="36"/>
      <c r="AT1750" s="36"/>
      <c r="AU1750" s="36"/>
      <c r="AV1750" s="36"/>
      <c r="AW1750" s="36"/>
    </row>
    <row r="1751" spans="42:49">
      <c r="AP1751" s="36"/>
      <c r="AQ1751" s="36"/>
      <c r="AR1751" s="36"/>
      <c r="AS1751" s="36"/>
      <c r="AT1751" s="36"/>
      <c r="AU1751" s="36"/>
      <c r="AV1751" s="36"/>
      <c r="AW1751" s="36"/>
    </row>
    <row r="1752" spans="42:49">
      <c r="AP1752" s="36"/>
      <c r="AQ1752" s="36"/>
      <c r="AR1752" s="36"/>
      <c r="AS1752" s="36"/>
      <c r="AT1752" s="36"/>
      <c r="AU1752" s="36"/>
      <c r="AV1752" s="36"/>
      <c r="AW1752" s="36"/>
    </row>
    <row r="1753" spans="42:49">
      <c r="AP1753" s="36"/>
      <c r="AQ1753" s="36"/>
      <c r="AR1753" s="36"/>
      <c r="AS1753" s="36"/>
      <c r="AT1753" s="36"/>
      <c r="AU1753" s="36"/>
      <c r="AV1753" s="36"/>
      <c r="AW1753" s="36"/>
    </row>
    <row r="1754" spans="42:49">
      <c r="AP1754" s="36"/>
      <c r="AQ1754" s="36"/>
      <c r="AR1754" s="36"/>
      <c r="AS1754" s="36"/>
      <c r="AT1754" s="36"/>
      <c r="AU1754" s="36"/>
      <c r="AV1754" s="36"/>
      <c r="AW1754" s="36"/>
    </row>
    <row r="1755" spans="42:49">
      <c r="AP1755" s="36"/>
      <c r="AQ1755" s="36"/>
      <c r="AR1755" s="36"/>
      <c r="AS1755" s="36"/>
      <c r="AT1755" s="36"/>
      <c r="AU1755" s="36"/>
      <c r="AV1755" s="36"/>
      <c r="AW1755" s="36"/>
    </row>
    <row r="1756" spans="42:49">
      <c r="AP1756" s="36"/>
      <c r="AQ1756" s="36"/>
      <c r="AR1756" s="36"/>
      <c r="AS1756" s="36"/>
      <c r="AT1756" s="36"/>
      <c r="AU1756" s="36"/>
      <c r="AV1756" s="36"/>
      <c r="AW1756" s="36"/>
    </row>
    <row r="1757" spans="42:49">
      <c r="AP1757" s="36"/>
      <c r="AQ1757" s="36"/>
      <c r="AR1757" s="36"/>
      <c r="AS1757" s="36"/>
      <c r="AT1757" s="36"/>
      <c r="AU1757" s="36"/>
      <c r="AV1757" s="36"/>
      <c r="AW1757" s="36"/>
    </row>
    <row r="1758" spans="42:49">
      <c r="AP1758" s="36"/>
      <c r="AQ1758" s="36"/>
      <c r="AR1758" s="36"/>
      <c r="AS1758" s="36"/>
      <c r="AT1758" s="36"/>
      <c r="AU1758" s="36"/>
      <c r="AV1758" s="36"/>
      <c r="AW1758" s="36"/>
    </row>
    <row r="1759" spans="42:49">
      <c r="AP1759" s="36"/>
      <c r="AQ1759" s="36"/>
      <c r="AR1759" s="36"/>
      <c r="AS1759" s="36"/>
      <c r="AT1759" s="36"/>
      <c r="AU1759" s="36"/>
      <c r="AV1759" s="36"/>
      <c r="AW1759" s="36"/>
    </row>
    <row r="1760" spans="42:49">
      <c r="AP1760" s="36"/>
      <c r="AQ1760" s="36"/>
      <c r="AR1760" s="36"/>
      <c r="AS1760" s="36"/>
      <c r="AT1760" s="36"/>
      <c r="AU1760" s="36"/>
      <c r="AV1760" s="36"/>
      <c r="AW1760" s="36"/>
    </row>
    <row r="1761" spans="42:49">
      <c r="AP1761" s="36"/>
      <c r="AQ1761" s="36"/>
      <c r="AR1761" s="36"/>
      <c r="AS1761" s="36"/>
      <c r="AT1761" s="36"/>
      <c r="AU1761" s="36"/>
      <c r="AV1761" s="36"/>
      <c r="AW1761" s="36"/>
    </row>
    <row r="1762" spans="42:49">
      <c r="AP1762" s="36"/>
      <c r="AQ1762" s="36"/>
      <c r="AR1762" s="36"/>
      <c r="AS1762" s="36"/>
      <c r="AT1762" s="36"/>
      <c r="AU1762" s="36"/>
      <c r="AV1762" s="36"/>
      <c r="AW1762" s="36"/>
    </row>
    <row r="1763" spans="42:49">
      <c r="AP1763" s="36"/>
      <c r="AQ1763" s="36"/>
      <c r="AR1763" s="36"/>
      <c r="AS1763" s="36"/>
      <c r="AT1763" s="36"/>
      <c r="AU1763" s="36"/>
      <c r="AV1763" s="36"/>
      <c r="AW1763" s="36"/>
    </row>
    <row r="1764" spans="42:49">
      <c r="AP1764" s="36"/>
      <c r="AQ1764" s="36"/>
      <c r="AR1764" s="36"/>
      <c r="AS1764" s="36"/>
      <c r="AT1764" s="36"/>
      <c r="AU1764" s="36"/>
      <c r="AV1764" s="36"/>
      <c r="AW1764" s="36"/>
    </row>
    <row r="1765" spans="42:49">
      <c r="AP1765" s="36"/>
      <c r="AQ1765" s="36"/>
      <c r="AR1765" s="36"/>
      <c r="AS1765" s="36"/>
      <c r="AT1765" s="36"/>
      <c r="AU1765" s="36"/>
      <c r="AV1765" s="36"/>
      <c r="AW1765" s="36"/>
    </row>
    <row r="1766" spans="42:49">
      <c r="AP1766" s="36"/>
      <c r="AQ1766" s="36"/>
      <c r="AR1766" s="36"/>
      <c r="AS1766" s="36"/>
      <c r="AT1766" s="36"/>
      <c r="AU1766" s="36"/>
      <c r="AV1766" s="36"/>
      <c r="AW1766" s="36"/>
    </row>
    <row r="1767" spans="42:49">
      <c r="AP1767" s="36"/>
      <c r="AQ1767" s="36"/>
      <c r="AR1767" s="36"/>
      <c r="AS1767" s="36"/>
      <c r="AT1767" s="36"/>
      <c r="AU1767" s="36"/>
      <c r="AV1767" s="36"/>
      <c r="AW1767" s="36"/>
    </row>
    <row r="1768" spans="42:49">
      <c r="AP1768" s="36"/>
      <c r="AQ1768" s="36"/>
      <c r="AR1768" s="36"/>
      <c r="AS1768" s="36"/>
      <c r="AT1768" s="36"/>
      <c r="AU1768" s="36"/>
      <c r="AV1768" s="36"/>
      <c r="AW1768" s="36"/>
    </row>
    <row r="1769" spans="42:49">
      <c r="AP1769" s="36"/>
      <c r="AQ1769" s="36"/>
      <c r="AR1769" s="36"/>
      <c r="AS1769" s="36"/>
      <c r="AT1769" s="36"/>
      <c r="AU1769" s="36"/>
      <c r="AV1769" s="36"/>
      <c r="AW1769" s="36"/>
    </row>
    <row r="1770" spans="42:49">
      <c r="AP1770" s="36"/>
      <c r="AQ1770" s="36"/>
      <c r="AR1770" s="36"/>
      <c r="AS1770" s="36"/>
      <c r="AT1770" s="36"/>
      <c r="AU1770" s="36"/>
      <c r="AV1770" s="36"/>
      <c r="AW1770" s="36"/>
    </row>
    <row r="1771" spans="42:49">
      <c r="AP1771" s="36"/>
      <c r="AQ1771" s="36"/>
      <c r="AR1771" s="36"/>
      <c r="AS1771" s="36"/>
      <c r="AT1771" s="36"/>
      <c r="AU1771" s="36"/>
      <c r="AV1771" s="36"/>
      <c r="AW1771" s="36"/>
    </row>
    <row r="1772" spans="42:49">
      <c r="AP1772" s="36"/>
      <c r="AQ1772" s="36"/>
      <c r="AR1772" s="36"/>
      <c r="AS1772" s="36"/>
      <c r="AT1772" s="36"/>
      <c r="AU1772" s="36"/>
      <c r="AV1772" s="36"/>
      <c r="AW1772" s="36"/>
    </row>
    <row r="1773" spans="42:49">
      <c r="AP1773" s="36"/>
      <c r="AQ1773" s="36"/>
      <c r="AR1773" s="36"/>
      <c r="AS1773" s="36"/>
      <c r="AT1773" s="36"/>
      <c r="AU1773" s="36"/>
      <c r="AV1773" s="36"/>
      <c r="AW1773" s="36"/>
    </row>
    <row r="1774" spans="42:49">
      <c r="AP1774" s="36"/>
      <c r="AQ1774" s="36"/>
      <c r="AR1774" s="36"/>
      <c r="AS1774" s="36"/>
      <c r="AT1774" s="36"/>
      <c r="AU1774" s="36"/>
      <c r="AV1774" s="36"/>
      <c r="AW1774" s="36"/>
    </row>
    <row r="1775" spans="42:49">
      <c r="AP1775" s="36"/>
      <c r="AQ1775" s="36"/>
      <c r="AR1775" s="36"/>
      <c r="AS1775" s="36"/>
      <c r="AT1775" s="36"/>
      <c r="AU1775" s="36"/>
      <c r="AV1775" s="36"/>
      <c r="AW1775" s="36"/>
    </row>
    <row r="1776" spans="42:49">
      <c r="AP1776" s="36"/>
      <c r="AQ1776" s="36"/>
      <c r="AR1776" s="36"/>
      <c r="AS1776" s="36"/>
      <c r="AT1776" s="36"/>
      <c r="AU1776" s="36"/>
      <c r="AV1776" s="36"/>
      <c r="AW1776" s="36"/>
    </row>
    <row r="1777" spans="42:49">
      <c r="AP1777" s="36"/>
      <c r="AQ1777" s="36"/>
      <c r="AR1777" s="36"/>
      <c r="AS1777" s="36"/>
      <c r="AT1777" s="36"/>
      <c r="AU1777" s="36"/>
      <c r="AV1777" s="36"/>
      <c r="AW1777" s="36"/>
    </row>
    <row r="1778" spans="42:49">
      <c r="AP1778" s="36"/>
      <c r="AQ1778" s="36"/>
      <c r="AR1778" s="36"/>
      <c r="AS1778" s="36"/>
      <c r="AT1778" s="36"/>
      <c r="AU1778" s="36"/>
      <c r="AV1778" s="36"/>
      <c r="AW1778" s="36"/>
    </row>
    <row r="1779" spans="42:49">
      <c r="AP1779" s="36"/>
      <c r="AQ1779" s="36"/>
      <c r="AR1779" s="36"/>
      <c r="AS1779" s="36"/>
      <c r="AT1779" s="36"/>
      <c r="AU1779" s="36"/>
      <c r="AV1779" s="36"/>
      <c r="AW1779" s="36"/>
    </row>
    <row r="1780" spans="42:49">
      <c r="AP1780" s="36"/>
      <c r="AQ1780" s="36"/>
      <c r="AR1780" s="36"/>
      <c r="AS1780" s="36"/>
      <c r="AT1780" s="36"/>
      <c r="AU1780" s="36"/>
      <c r="AV1780" s="36"/>
      <c r="AW1780" s="36"/>
    </row>
    <row r="1781" spans="42:49">
      <c r="AP1781" s="36"/>
      <c r="AQ1781" s="36"/>
      <c r="AR1781" s="36"/>
      <c r="AS1781" s="36"/>
      <c r="AT1781" s="36"/>
      <c r="AU1781" s="36"/>
      <c r="AV1781" s="36"/>
      <c r="AW1781" s="36"/>
    </row>
    <row r="1782" spans="42:49">
      <c r="AP1782" s="36"/>
      <c r="AQ1782" s="36"/>
      <c r="AR1782" s="36"/>
      <c r="AS1782" s="36"/>
      <c r="AT1782" s="36"/>
      <c r="AU1782" s="36"/>
      <c r="AV1782" s="36"/>
      <c r="AW1782" s="36"/>
    </row>
    <row r="1783" spans="42:49">
      <c r="AP1783" s="36"/>
      <c r="AQ1783" s="36"/>
      <c r="AR1783" s="36"/>
      <c r="AS1783" s="36"/>
      <c r="AT1783" s="36"/>
      <c r="AU1783" s="36"/>
      <c r="AV1783" s="36"/>
      <c r="AW1783" s="36"/>
    </row>
    <row r="1784" spans="42:49">
      <c r="AP1784" s="36"/>
      <c r="AQ1784" s="36"/>
      <c r="AR1784" s="36"/>
      <c r="AS1784" s="36"/>
      <c r="AT1784" s="36"/>
      <c r="AU1784" s="36"/>
      <c r="AV1784" s="36"/>
      <c r="AW1784" s="36"/>
    </row>
    <row r="1785" spans="42:49">
      <c r="AP1785" s="36"/>
      <c r="AQ1785" s="36"/>
      <c r="AR1785" s="36"/>
      <c r="AS1785" s="36"/>
      <c r="AT1785" s="36"/>
      <c r="AU1785" s="36"/>
      <c r="AV1785" s="36"/>
      <c r="AW1785" s="36"/>
    </row>
    <row r="1786" spans="42:49">
      <c r="AP1786" s="36"/>
      <c r="AQ1786" s="36"/>
      <c r="AR1786" s="36"/>
      <c r="AS1786" s="36"/>
      <c r="AT1786" s="36"/>
      <c r="AU1786" s="36"/>
      <c r="AV1786" s="36"/>
      <c r="AW1786" s="36"/>
    </row>
    <row r="1787" spans="42:49">
      <c r="AP1787" s="36"/>
      <c r="AQ1787" s="36"/>
      <c r="AR1787" s="36"/>
      <c r="AS1787" s="36"/>
      <c r="AT1787" s="36"/>
      <c r="AU1787" s="36"/>
      <c r="AV1787" s="36"/>
      <c r="AW1787" s="36"/>
    </row>
    <row r="1788" spans="42:49">
      <c r="AP1788" s="36"/>
      <c r="AQ1788" s="36"/>
      <c r="AR1788" s="36"/>
      <c r="AS1788" s="36"/>
      <c r="AT1788" s="36"/>
      <c r="AU1788" s="36"/>
      <c r="AV1788" s="36"/>
      <c r="AW1788" s="36"/>
    </row>
    <row r="1789" spans="42:49">
      <c r="AP1789" s="36"/>
      <c r="AQ1789" s="36"/>
      <c r="AR1789" s="36"/>
      <c r="AS1789" s="36"/>
      <c r="AT1789" s="36"/>
      <c r="AU1789" s="36"/>
      <c r="AV1789" s="36"/>
      <c r="AW1789" s="36"/>
    </row>
    <row r="1790" spans="42:49">
      <c r="AP1790" s="36"/>
      <c r="AQ1790" s="36"/>
      <c r="AR1790" s="36"/>
      <c r="AS1790" s="36"/>
      <c r="AT1790" s="36"/>
      <c r="AU1790" s="36"/>
      <c r="AV1790" s="36"/>
      <c r="AW1790" s="36"/>
    </row>
    <row r="1791" spans="42:49">
      <c r="AP1791" s="36"/>
      <c r="AQ1791" s="36"/>
      <c r="AR1791" s="36"/>
      <c r="AS1791" s="36"/>
      <c r="AT1791" s="36"/>
      <c r="AU1791" s="36"/>
      <c r="AV1791" s="36"/>
      <c r="AW1791" s="36"/>
    </row>
    <row r="1792" spans="42:49">
      <c r="AP1792" s="36"/>
      <c r="AQ1792" s="36"/>
      <c r="AR1792" s="36"/>
      <c r="AS1792" s="36"/>
      <c r="AT1792" s="36"/>
      <c r="AU1792" s="36"/>
      <c r="AV1792" s="36"/>
      <c r="AW1792" s="36"/>
    </row>
    <row r="1793" spans="42:49">
      <c r="AP1793" s="36"/>
      <c r="AQ1793" s="36"/>
      <c r="AR1793" s="36"/>
      <c r="AS1793" s="36"/>
      <c r="AT1793" s="36"/>
      <c r="AU1793" s="36"/>
      <c r="AV1793" s="36"/>
      <c r="AW1793" s="36"/>
    </row>
    <row r="1794" spans="42:49">
      <c r="AP1794" s="36"/>
      <c r="AQ1794" s="36"/>
      <c r="AR1794" s="36"/>
      <c r="AS1794" s="36"/>
      <c r="AT1794" s="36"/>
      <c r="AU1794" s="36"/>
      <c r="AV1794" s="36"/>
      <c r="AW1794" s="36"/>
    </row>
    <row r="1795" spans="42:49">
      <c r="AP1795" s="36"/>
      <c r="AQ1795" s="36"/>
      <c r="AR1795" s="36"/>
      <c r="AS1795" s="36"/>
      <c r="AT1795" s="36"/>
      <c r="AU1795" s="36"/>
      <c r="AV1795" s="36"/>
      <c r="AW1795" s="36"/>
    </row>
    <row r="1796" spans="42:49">
      <c r="AP1796" s="36"/>
      <c r="AQ1796" s="36"/>
      <c r="AR1796" s="36"/>
      <c r="AS1796" s="36"/>
      <c r="AT1796" s="36"/>
      <c r="AU1796" s="36"/>
      <c r="AV1796" s="36"/>
      <c r="AW1796" s="36"/>
    </row>
    <row r="1797" spans="42:49">
      <c r="AP1797" s="36"/>
      <c r="AQ1797" s="36"/>
      <c r="AR1797" s="36"/>
      <c r="AS1797" s="36"/>
      <c r="AT1797" s="36"/>
      <c r="AU1797" s="36"/>
      <c r="AV1797" s="36"/>
      <c r="AW1797" s="36"/>
    </row>
    <row r="1798" spans="42:49">
      <c r="AP1798" s="36"/>
      <c r="AQ1798" s="36"/>
      <c r="AR1798" s="36"/>
      <c r="AS1798" s="36"/>
      <c r="AT1798" s="36"/>
      <c r="AU1798" s="36"/>
      <c r="AV1798" s="36"/>
      <c r="AW1798" s="36"/>
    </row>
    <row r="1799" spans="42:49">
      <c r="AP1799" s="36"/>
      <c r="AQ1799" s="36"/>
      <c r="AR1799" s="36"/>
      <c r="AS1799" s="36"/>
      <c r="AT1799" s="36"/>
      <c r="AU1799" s="36"/>
      <c r="AV1799" s="36"/>
      <c r="AW1799" s="36"/>
    </row>
    <row r="1800" spans="42:49">
      <c r="AP1800" s="36"/>
      <c r="AQ1800" s="36"/>
      <c r="AR1800" s="36"/>
      <c r="AS1800" s="36"/>
      <c r="AT1800" s="36"/>
      <c r="AU1800" s="36"/>
      <c r="AV1800" s="36"/>
      <c r="AW1800" s="36"/>
    </row>
    <row r="1801" spans="42:49">
      <c r="AP1801" s="36"/>
      <c r="AQ1801" s="36"/>
      <c r="AR1801" s="36"/>
      <c r="AS1801" s="36"/>
      <c r="AT1801" s="36"/>
      <c r="AU1801" s="36"/>
      <c r="AV1801" s="36"/>
      <c r="AW1801" s="36"/>
    </row>
    <row r="1802" spans="42:49">
      <c r="AP1802" s="36"/>
      <c r="AQ1802" s="36"/>
      <c r="AR1802" s="36"/>
      <c r="AS1802" s="36"/>
      <c r="AT1802" s="36"/>
      <c r="AU1802" s="36"/>
      <c r="AV1802" s="36"/>
      <c r="AW1802" s="36"/>
    </row>
    <row r="1803" spans="42:49">
      <c r="AP1803" s="36"/>
      <c r="AQ1803" s="36"/>
      <c r="AR1803" s="36"/>
      <c r="AS1803" s="36"/>
      <c r="AT1803" s="36"/>
      <c r="AU1803" s="36"/>
      <c r="AV1803" s="36"/>
      <c r="AW1803" s="36"/>
    </row>
    <row r="1804" spans="42:49">
      <c r="AP1804" s="36"/>
      <c r="AQ1804" s="36"/>
      <c r="AR1804" s="36"/>
      <c r="AS1804" s="36"/>
      <c r="AT1804" s="36"/>
      <c r="AU1804" s="36"/>
      <c r="AV1804" s="36"/>
      <c r="AW1804" s="36"/>
    </row>
    <row r="1805" spans="42:49">
      <c r="AP1805" s="36"/>
      <c r="AQ1805" s="36"/>
      <c r="AR1805" s="36"/>
      <c r="AS1805" s="36"/>
      <c r="AT1805" s="36"/>
      <c r="AU1805" s="36"/>
      <c r="AV1805" s="36"/>
      <c r="AW1805" s="36"/>
    </row>
    <row r="1806" spans="42:49">
      <c r="AP1806" s="36"/>
      <c r="AQ1806" s="36"/>
      <c r="AR1806" s="36"/>
      <c r="AS1806" s="36"/>
      <c r="AT1806" s="36"/>
      <c r="AU1806" s="36"/>
      <c r="AV1806" s="36"/>
      <c r="AW1806" s="36"/>
    </row>
    <row r="1807" spans="42:49">
      <c r="AP1807" s="36"/>
      <c r="AQ1807" s="36"/>
      <c r="AR1807" s="36"/>
      <c r="AS1807" s="36"/>
      <c r="AT1807" s="36"/>
      <c r="AU1807" s="36"/>
      <c r="AV1807" s="36"/>
      <c r="AW1807" s="36"/>
    </row>
    <row r="1808" spans="42:49">
      <c r="AP1808" s="36"/>
      <c r="AQ1808" s="36"/>
      <c r="AR1808" s="36"/>
      <c r="AS1808" s="36"/>
      <c r="AT1808" s="36"/>
      <c r="AU1808" s="36"/>
      <c r="AV1808" s="36"/>
      <c r="AW1808" s="36"/>
    </row>
    <row r="1809" spans="42:49">
      <c r="AP1809" s="36"/>
      <c r="AQ1809" s="36"/>
      <c r="AR1809" s="36"/>
      <c r="AS1809" s="36"/>
      <c r="AT1809" s="36"/>
      <c r="AU1809" s="36"/>
      <c r="AV1809" s="36"/>
      <c r="AW1809" s="36"/>
    </row>
    <row r="1810" spans="42:49">
      <c r="AP1810" s="36"/>
      <c r="AQ1810" s="36"/>
      <c r="AR1810" s="36"/>
      <c r="AS1810" s="36"/>
      <c r="AT1810" s="36"/>
      <c r="AU1810" s="36"/>
      <c r="AV1810" s="36"/>
      <c r="AW1810" s="36"/>
    </row>
    <row r="1811" spans="42:49">
      <c r="AP1811" s="36"/>
      <c r="AQ1811" s="36"/>
      <c r="AR1811" s="36"/>
      <c r="AS1811" s="36"/>
      <c r="AT1811" s="36"/>
      <c r="AU1811" s="36"/>
      <c r="AV1811" s="36"/>
      <c r="AW1811" s="36"/>
    </row>
    <row r="1812" spans="42:49">
      <c r="AP1812" s="36"/>
      <c r="AQ1812" s="36"/>
      <c r="AR1812" s="36"/>
      <c r="AS1812" s="36"/>
      <c r="AT1812" s="36"/>
      <c r="AU1812" s="36"/>
      <c r="AV1812" s="36"/>
      <c r="AW1812" s="36"/>
    </row>
    <row r="1813" spans="42:49">
      <c r="AP1813" s="36"/>
      <c r="AQ1813" s="36"/>
      <c r="AR1813" s="36"/>
      <c r="AS1813" s="36"/>
      <c r="AT1813" s="36"/>
      <c r="AU1813" s="36"/>
      <c r="AV1813" s="36"/>
      <c r="AW1813" s="36"/>
    </row>
    <row r="1814" spans="42:49">
      <c r="AP1814" s="36"/>
      <c r="AQ1814" s="36"/>
      <c r="AR1814" s="36"/>
      <c r="AS1814" s="36"/>
      <c r="AT1814" s="36"/>
      <c r="AU1814" s="36"/>
      <c r="AV1814" s="36"/>
      <c r="AW1814" s="36"/>
    </row>
    <row r="1815" spans="42:49">
      <c r="AP1815" s="36"/>
      <c r="AQ1815" s="36"/>
      <c r="AR1815" s="36"/>
      <c r="AS1815" s="36"/>
      <c r="AT1815" s="36"/>
      <c r="AU1815" s="36"/>
      <c r="AV1815" s="36"/>
      <c r="AW1815" s="36"/>
    </row>
    <row r="1816" spans="42:49">
      <c r="AP1816" s="36"/>
      <c r="AQ1816" s="36"/>
      <c r="AR1816" s="36"/>
      <c r="AS1816" s="36"/>
      <c r="AT1816" s="36"/>
      <c r="AU1816" s="36"/>
      <c r="AV1816" s="36"/>
      <c r="AW1816" s="36"/>
    </row>
    <row r="1817" spans="42:49">
      <c r="AP1817" s="36"/>
      <c r="AQ1817" s="36"/>
      <c r="AR1817" s="36"/>
      <c r="AS1817" s="36"/>
      <c r="AT1817" s="36"/>
      <c r="AU1817" s="36"/>
      <c r="AV1817" s="36"/>
      <c r="AW1817" s="36"/>
    </row>
    <row r="1818" spans="42:49">
      <c r="AP1818" s="36"/>
      <c r="AQ1818" s="36"/>
      <c r="AR1818" s="36"/>
      <c r="AS1818" s="36"/>
      <c r="AT1818" s="36"/>
      <c r="AU1818" s="36"/>
      <c r="AV1818" s="36"/>
      <c r="AW1818" s="36"/>
    </row>
    <row r="1819" spans="42:49">
      <c r="AP1819" s="36"/>
      <c r="AQ1819" s="36"/>
      <c r="AR1819" s="36"/>
      <c r="AS1819" s="36"/>
      <c r="AT1819" s="36"/>
      <c r="AU1819" s="36"/>
      <c r="AV1819" s="36"/>
      <c r="AW1819" s="36"/>
    </row>
    <row r="1820" spans="42:49">
      <c r="AP1820" s="36"/>
      <c r="AQ1820" s="36"/>
      <c r="AR1820" s="36"/>
      <c r="AS1820" s="36"/>
      <c r="AT1820" s="36"/>
      <c r="AU1820" s="36"/>
      <c r="AV1820" s="36"/>
      <c r="AW1820" s="36"/>
    </row>
    <row r="1821" spans="42:49">
      <c r="AP1821" s="36"/>
      <c r="AQ1821" s="36"/>
      <c r="AR1821" s="36"/>
      <c r="AS1821" s="36"/>
      <c r="AT1821" s="36"/>
      <c r="AU1821" s="36"/>
      <c r="AV1821" s="36"/>
      <c r="AW1821" s="36"/>
    </row>
    <row r="1822" spans="42:49">
      <c r="AP1822" s="36"/>
      <c r="AQ1822" s="36"/>
      <c r="AR1822" s="36"/>
      <c r="AS1822" s="36"/>
      <c r="AT1822" s="36"/>
      <c r="AU1822" s="36"/>
      <c r="AV1822" s="36"/>
      <c r="AW1822" s="36"/>
    </row>
    <row r="1823" spans="42:49">
      <c r="AP1823" s="36"/>
      <c r="AQ1823" s="36"/>
      <c r="AR1823" s="36"/>
      <c r="AS1823" s="36"/>
      <c r="AT1823" s="36"/>
      <c r="AU1823" s="36"/>
      <c r="AV1823" s="36"/>
      <c r="AW1823" s="36"/>
    </row>
    <row r="1824" spans="42:49">
      <c r="AP1824" s="36"/>
      <c r="AQ1824" s="36"/>
      <c r="AR1824" s="36"/>
      <c r="AS1824" s="36"/>
      <c r="AT1824" s="36"/>
      <c r="AU1824" s="36"/>
      <c r="AV1824" s="36"/>
      <c r="AW1824" s="36"/>
    </row>
    <row r="1825" spans="42:49">
      <c r="AP1825" s="36"/>
      <c r="AQ1825" s="36"/>
      <c r="AR1825" s="36"/>
      <c r="AS1825" s="36"/>
      <c r="AT1825" s="36"/>
      <c r="AU1825" s="36"/>
      <c r="AV1825" s="36"/>
      <c r="AW1825" s="36"/>
    </row>
    <row r="1826" spans="42:49">
      <c r="AP1826" s="36"/>
      <c r="AQ1826" s="36"/>
      <c r="AR1826" s="36"/>
      <c r="AS1826" s="36"/>
      <c r="AT1826" s="36"/>
      <c r="AU1826" s="36"/>
      <c r="AV1826" s="36"/>
      <c r="AW1826" s="36"/>
    </row>
    <row r="1827" spans="42:49">
      <c r="AP1827" s="36"/>
      <c r="AQ1827" s="36"/>
      <c r="AR1827" s="36"/>
      <c r="AS1827" s="36"/>
      <c r="AT1827" s="36"/>
      <c r="AU1827" s="36"/>
      <c r="AV1827" s="36"/>
      <c r="AW1827" s="36"/>
    </row>
    <row r="1828" spans="42:49">
      <c r="AP1828" s="36"/>
      <c r="AQ1828" s="36"/>
      <c r="AR1828" s="36"/>
      <c r="AS1828" s="36"/>
      <c r="AT1828" s="36"/>
      <c r="AU1828" s="36"/>
      <c r="AV1828" s="36"/>
      <c r="AW1828" s="36"/>
    </row>
    <row r="1829" spans="42:49">
      <c r="AP1829" s="36"/>
      <c r="AQ1829" s="36"/>
      <c r="AR1829" s="36"/>
      <c r="AS1829" s="36"/>
      <c r="AT1829" s="36"/>
      <c r="AU1829" s="36"/>
      <c r="AV1829" s="36"/>
      <c r="AW1829" s="36"/>
    </row>
    <row r="1830" spans="42:49">
      <c r="AP1830" s="36"/>
      <c r="AQ1830" s="36"/>
      <c r="AR1830" s="36"/>
      <c r="AS1830" s="36"/>
      <c r="AT1830" s="36"/>
      <c r="AU1830" s="36"/>
      <c r="AV1830" s="36"/>
      <c r="AW1830" s="36"/>
    </row>
    <row r="1831" spans="42:49">
      <c r="AP1831" s="36"/>
      <c r="AQ1831" s="36"/>
      <c r="AR1831" s="36"/>
      <c r="AS1831" s="36"/>
      <c r="AT1831" s="36"/>
      <c r="AU1831" s="36"/>
      <c r="AV1831" s="36"/>
      <c r="AW1831" s="36"/>
    </row>
    <row r="1832" spans="42:49">
      <c r="AP1832" s="36"/>
      <c r="AQ1832" s="36"/>
      <c r="AR1832" s="36"/>
      <c r="AS1832" s="36"/>
      <c r="AT1832" s="36"/>
      <c r="AU1832" s="36"/>
      <c r="AV1832" s="36"/>
      <c r="AW1832" s="36"/>
    </row>
    <row r="1833" spans="42:49">
      <c r="AP1833" s="36"/>
      <c r="AQ1833" s="36"/>
      <c r="AR1833" s="36"/>
      <c r="AS1833" s="36"/>
      <c r="AT1833" s="36"/>
      <c r="AU1833" s="36"/>
      <c r="AV1833" s="36"/>
      <c r="AW1833" s="36"/>
    </row>
    <row r="1834" spans="42:49">
      <c r="AP1834" s="36"/>
      <c r="AQ1834" s="36"/>
      <c r="AR1834" s="36"/>
      <c r="AS1834" s="36"/>
      <c r="AT1834" s="36"/>
      <c r="AU1834" s="36"/>
      <c r="AV1834" s="36"/>
      <c r="AW1834" s="36"/>
    </row>
    <row r="1835" spans="42:49">
      <c r="AP1835" s="36"/>
      <c r="AQ1835" s="36"/>
      <c r="AR1835" s="36"/>
      <c r="AS1835" s="36"/>
      <c r="AT1835" s="36"/>
      <c r="AU1835" s="36"/>
      <c r="AV1835" s="36"/>
      <c r="AW1835" s="36"/>
    </row>
    <row r="1836" spans="42:49">
      <c r="AP1836" s="36"/>
      <c r="AQ1836" s="36"/>
      <c r="AR1836" s="36"/>
      <c r="AS1836" s="36"/>
      <c r="AT1836" s="36"/>
      <c r="AU1836" s="36"/>
      <c r="AV1836" s="36"/>
      <c r="AW1836" s="36"/>
    </row>
    <row r="1837" spans="42:49">
      <c r="AP1837" s="36"/>
      <c r="AQ1837" s="36"/>
      <c r="AR1837" s="36"/>
      <c r="AS1837" s="36"/>
      <c r="AT1837" s="36"/>
      <c r="AU1837" s="36"/>
      <c r="AV1837" s="36"/>
      <c r="AW1837" s="36"/>
    </row>
    <row r="1838" spans="42:49">
      <c r="AP1838" s="36"/>
      <c r="AQ1838" s="36"/>
      <c r="AR1838" s="36"/>
      <c r="AS1838" s="36"/>
      <c r="AT1838" s="36"/>
      <c r="AU1838" s="36"/>
      <c r="AV1838" s="36"/>
      <c r="AW1838" s="36"/>
    </row>
    <row r="1839" spans="42:49">
      <c r="AP1839" s="36"/>
      <c r="AQ1839" s="36"/>
      <c r="AR1839" s="36"/>
      <c r="AS1839" s="36"/>
      <c r="AT1839" s="36"/>
      <c r="AU1839" s="36"/>
      <c r="AV1839" s="36"/>
      <c r="AW1839" s="36"/>
    </row>
    <row r="1840" spans="42:49">
      <c r="AP1840" s="36"/>
      <c r="AQ1840" s="36"/>
      <c r="AR1840" s="36"/>
      <c r="AS1840" s="36"/>
      <c r="AT1840" s="36"/>
      <c r="AU1840" s="36"/>
      <c r="AV1840" s="36"/>
      <c r="AW1840" s="36"/>
    </row>
    <row r="1841" spans="42:49">
      <c r="AP1841" s="36"/>
      <c r="AQ1841" s="36"/>
      <c r="AR1841" s="36"/>
      <c r="AS1841" s="36"/>
      <c r="AT1841" s="36"/>
      <c r="AU1841" s="36"/>
      <c r="AV1841" s="36"/>
      <c r="AW1841" s="36"/>
    </row>
    <row r="1842" spans="42:49">
      <c r="AP1842" s="36"/>
      <c r="AQ1842" s="36"/>
      <c r="AR1842" s="36"/>
      <c r="AS1842" s="36"/>
      <c r="AT1842" s="36"/>
      <c r="AU1842" s="36"/>
      <c r="AV1842" s="36"/>
      <c r="AW1842" s="36"/>
    </row>
    <row r="1843" spans="42:49">
      <c r="AP1843" s="36"/>
      <c r="AQ1843" s="36"/>
      <c r="AR1843" s="36"/>
      <c r="AS1843" s="36"/>
      <c r="AT1843" s="36"/>
      <c r="AU1843" s="36"/>
      <c r="AV1843" s="36"/>
      <c r="AW1843" s="36"/>
    </row>
    <row r="1844" spans="42:49">
      <c r="AP1844" s="36"/>
      <c r="AQ1844" s="36"/>
      <c r="AR1844" s="36"/>
      <c r="AS1844" s="36"/>
      <c r="AT1844" s="36"/>
      <c r="AU1844" s="36"/>
      <c r="AV1844" s="36"/>
      <c r="AW1844" s="36"/>
    </row>
    <row r="1845" spans="42:49">
      <c r="AP1845" s="36"/>
      <c r="AQ1845" s="36"/>
      <c r="AR1845" s="36"/>
      <c r="AS1845" s="36"/>
      <c r="AT1845" s="36"/>
      <c r="AU1845" s="36"/>
      <c r="AV1845" s="36"/>
      <c r="AW1845" s="36"/>
    </row>
    <row r="1846" spans="42:49">
      <c r="AP1846" s="36"/>
      <c r="AQ1846" s="36"/>
      <c r="AR1846" s="36"/>
      <c r="AS1846" s="36"/>
      <c r="AT1846" s="36"/>
      <c r="AU1846" s="36"/>
      <c r="AV1846" s="36"/>
      <c r="AW1846" s="36"/>
    </row>
    <row r="1847" spans="42:49">
      <c r="AP1847" s="36"/>
      <c r="AQ1847" s="36"/>
      <c r="AR1847" s="36"/>
      <c r="AS1847" s="36"/>
      <c r="AT1847" s="36"/>
      <c r="AU1847" s="36"/>
      <c r="AV1847" s="36"/>
      <c r="AW1847" s="36"/>
    </row>
    <row r="1848" spans="42:49">
      <c r="AP1848" s="36"/>
      <c r="AQ1848" s="36"/>
      <c r="AR1848" s="36"/>
      <c r="AS1848" s="36"/>
      <c r="AT1848" s="36"/>
      <c r="AU1848" s="36"/>
      <c r="AV1848" s="36"/>
      <c r="AW1848" s="36"/>
    </row>
    <row r="1849" spans="42:49">
      <c r="AP1849" s="36"/>
      <c r="AQ1849" s="36"/>
      <c r="AR1849" s="36"/>
      <c r="AS1849" s="36"/>
      <c r="AT1849" s="36"/>
      <c r="AU1849" s="36"/>
      <c r="AV1849" s="36"/>
      <c r="AW1849" s="36"/>
    </row>
    <row r="1850" spans="42:49">
      <c r="AP1850" s="36"/>
      <c r="AQ1850" s="36"/>
      <c r="AR1850" s="36"/>
      <c r="AS1850" s="36"/>
      <c r="AT1850" s="36"/>
      <c r="AU1850" s="36"/>
      <c r="AV1850" s="36"/>
      <c r="AW1850" s="36"/>
    </row>
    <row r="1851" spans="42:49">
      <c r="AP1851" s="36"/>
      <c r="AQ1851" s="36"/>
      <c r="AR1851" s="36"/>
      <c r="AS1851" s="36"/>
      <c r="AT1851" s="36"/>
      <c r="AU1851" s="36"/>
      <c r="AV1851" s="36"/>
      <c r="AW1851" s="36"/>
    </row>
    <row r="1852" spans="42:49">
      <c r="AP1852" s="36"/>
      <c r="AQ1852" s="36"/>
      <c r="AR1852" s="36"/>
      <c r="AS1852" s="36"/>
      <c r="AT1852" s="36"/>
      <c r="AU1852" s="36"/>
      <c r="AV1852" s="36"/>
      <c r="AW1852" s="36"/>
    </row>
    <row r="1853" spans="42:49">
      <c r="AP1853" s="36"/>
      <c r="AQ1853" s="36"/>
      <c r="AR1853" s="36"/>
      <c r="AS1853" s="36"/>
      <c r="AT1853" s="36"/>
      <c r="AU1853" s="36"/>
      <c r="AV1853" s="36"/>
      <c r="AW1853" s="36"/>
    </row>
    <row r="1854" spans="42:49">
      <c r="AP1854" s="36"/>
      <c r="AQ1854" s="36"/>
      <c r="AR1854" s="36"/>
      <c r="AS1854" s="36"/>
      <c r="AT1854" s="36"/>
      <c r="AU1854" s="36"/>
      <c r="AV1854" s="36"/>
      <c r="AW1854" s="36"/>
    </row>
    <row r="1855" spans="42:49">
      <c r="AP1855" s="36"/>
      <c r="AQ1855" s="36"/>
      <c r="AR1855" s="36"/>
      <c r="AS1855" s="36"/>
      <c r="AT1855" s="36"/>
      <c r="AU1855" s="36"/>
      <c r="AV1855" s="36"/>
      <c r="AW1855" s="36"/>
    </row>
    <row r="1856" spans="42:49">
      <c r="AP1856" s="36"/>
      <c r="AQ1856" s="36"/>
      <c r="AR1856" s="36"/>
      <c r="AS1856" s="36"/>
      <c r="AT1856" s="36"/>
      <c r="AU1856" s="36"/>
      <c r="AV1856" s="36"/>
      <c r="AW1856" s="36"/>
    </row>
    <row r="1857" spans="42:49">
      <c r="AP1857" s="36"/>
      <c r="AQ1857" s="36"/>
      <c r="AR1857" s="36"/>
      <c r="AS1857" s="36"/>
      <c r="AT1857" s="36"/>
      <c r="AU1857" s="36"/>
      <c r="AV1857" s="36"/>
      <c r="AW1857" s="36"/>
    </row>
    <row r="1858" spans="42:49">
      <c r="AP1858" s="36"/>
      <c r="AQ1858" s="36"/>
      <c r="AR1858" s="36"/>
      <c r="AS1858" s="36"/>
      <c r="AT1858" s="36"/>
      <c r="AU1858" s="36"/>
      <c r="AV1858" s="36"/>
      <c r="AW1858" s="36"/>
    </row>
    <row r="1859" spans="42:49">
      <c r="AP1859" s="36"/>
      <c r="AQ1859" s="36"/>
      <c r="AR1859" s="36"/>
      <c r="AS1859" s="36"/>
      <c r="AT1859" s="36"/>
      <c r="AU1859" s="36"/>
      <c r="AV1859" s="36"/>
      <c r="AW1859" s="36"/>
    </row>
    <row r="1860" spans="42:49">
      <c r="AP1860" s="36"/>
      <c r="AQ1860" s="36"/>
      <c r="AR1860" s="36"/>
      <c r="AS1860" s="36"/>
      <c r="AT1860" s="36"/>
      <c r="AU1860" s="36"/>
      <c r="AV1860" s="36"/>
      <c r="AW1860" s="36"/>
    </row>
    <row r="1861" spans="42:49">
      <c r="AP1861" s="36"/>
      <c r="AQ1861" s="36"/>
      <c r="AR1861" s="36"/>
      <c r="AS1861" s="36"/>
      <c r="AT1861" s="36"/>
      <c r="AU1861" s="36"/>
      <c r="AV1861" s="36"/>
      <c r="AW1861" s="36"/>
    </row>
    <row r="1862" spans="42:49">
      <c r="AP1862" s="36"/>
      <c r="AQ1862" s="36"/>
      <c r="AR1862" s="36"/>
      <c r="AS1862" s="36"/>
      <c r="AT1862" s="36"/>
      <c r="AU1862" s="36"/>
      <c r="AV1862" s="36"/>
      <c r="AW1862" s="36"/>
    </row>
    <row r="1863" spans="42:49">
      <c r="AP1863" s="36"/>
      <c r="AQ1863" s="36"/>
      <c r="AR1863" s="36"/>
      <c r="AS1863" s="36"/>
      <c r="AT1863" s="36"/>
      <c r="AU1863" s="36"/>
      <c r="AV1863" s="36"/>
      <c r="AW1863" s="36"/>
    </row>
    <row r="1864" spans="42:49">
      <c r="AP1864" s="36"/>
      <c r="AQ1864" s="36"/>
      <c r="AR1864" s="36"/>
      <c r="AS1864" s="36"/>
      <c r="AT1864" s="36"/>
      <c r="AU1864" s="36"/>
      <c r="AV1864" s="36"/>
      <c r="AW1864" s="36"/>
    </row>
    <row r="1865" spans="42:49">
      <c r="AP1865" s="36"/>
      <c r="AQ1865" s="36"/>
      <c r="AR1865" s="36"/>
      <c r="AS1865" s="36"/>
      <c r="AT1865" s="36"/>
      <c r="AU1865" s="36"/>
      <c r="AV1865" s="36"/>
      <c r="AW1865" s="36"/>
    </row>
    <row r="1866" spans="42:49">
      <c r="AP1866" s="36"/>
      <c r="AQ1866" s="36"/>
      <c r="AR1866" s="36"/>
      <c r="AS1866" s="36"/>
      <c r="AT1866" s="36"/>
      <c r="AU1866" s="36"/>
      <c r="AV1866" s="36"/>
      <c r="AW1866" s="36"/>
    </row>
    <row r="1867" spans="42:49">
      <c r="AP1867" s="36"/>
      <c r="AQ1867" s="36"/>
      <c r="AR1867" s="36"/>
      <c r="AS1867" s="36"/>
      <c r="AT1867" s="36"/>
      <c r="AU1867" s="36"/>
      <c r="AV1867" s="36"/>
      <c r="AW1867" s="36"/>
    </row>
    <row r="1868" spans="42:49">
      <c r="AP1868" s="36"/>
      <c r="AQ1868" s="36"/>
      <c r="AR1868" s="36"/>
      <c r="AS1868" s="36"/>
      <c r="AT1868" s="36"/>
      <c r="AU1868" s="36"/>
      <c r="AV1868" s="36"/>
      <c r="AW1868" s="36"/>
    </row>
    <row r="1869" spans="42:49">
      <c r="AP1869" s="36"/>
      <c r="AQ1869" s="36"/>
      <c r="AR1869" s="36"/>
      <c r="AS1869" s="36"/>
      <c r="AT1869" s="36"/>
      <c r="AU1869" s="36"/>
      <c r="AV1869" s="36"/>
      <c r="AW1869" s="36"/>
    </row>
    <row r="1870" spans="42:49">
      <c r="AP1870" s="36"/>
      <c r="AQ1870" s="36"/>
      <c r="AR1870" s="36"/>
      <c r="AS1870" s="36"/>
      <c r="AT1870" s="36"/>
      <c r="AU1870" s="36"/>
      <c r="AV1870" s="36"/>
      <c r="AW1870" s="36"/>
    </row>
    <row r="1871" spans="42:49">
      <c r="AP1871" s="36"/>
      <c r="AQ1871" s="36"/>
      <c r="AR1871" s="36"/>
      <c r="AS1871" s="36"/>
      <c r="AT1871" s="36"/>
      <c r="AU1871" s="36"/>
      <c r="AV1871" s="36"/>
      <c r="AW1871" s="36"/>
    </row>
    <row r="1872" spans="42:49">
      <c r="AP1872" s="36"/>
      <c r="AQ1872" s="36"/>
      <c r="AR1872" s="36"/>
      <c r="AS1872" s="36"/>
      <c r="AT1872" s="36"/>
      <c r="AU1872" s="36"/>
      <c r="AV1872" s="36"/>
      <c r="AW1872" s="36"/>
    </row>
    <row r="1873" spans="42:49">
      <c r="AP1873" s="36"/>
      <c r="AQ1873" s="36"/>
      <c r="AR1873" s="36"/>
      <c r="AS1873" s="36"/>
      <c r="AT1873" s="36"/>
      <c r="AU1873" s="36"/>
      <c r="AV1873" s="36"/>
      <c r="AW1873" s="36"/>
    </row>
    <row r="1874" spans="42:49">
      <c r="AP1874" s="36"/>
      <c r="AQ1874" s="36"/>
      <c r="AR1874" s="36"/>
      <c r="AS1874" s="36"/>
      <c r="AT1874" s="36"/>
      <c r="AU1874" s="36"/>
      <c r="AV1874" s="36"/>
      <c r="AW1874" s="36"/>
    </row>
    <row r="1875" spans="42:49">
      <c r="AP1875" s="36"/>
      <c r="AQ1875" s="36"/>
      <c r="AR1875" s="36"/>
      <c r="AS1875" s="36"/>
      <c r="AT1875" s="36"/>
      <c r="AU1875" s="36"/>
      <c r="AV1875" s="36"/>
      <c r="AW1875" s="36"/>
    </row>
    <row r="1876" spans="42:49">
      <c r="AP1876" s="36"/>
      <c r="AQ1876" s="36"/>
      <c r="AR1876" s="36"/>
      <c r="AS1876" s="36"/>
      <c r="AT1876" s="36"/>
      <c r="AU1876" s="36"/>
      <c r="AV1876" s="36"/>
      <c r="AW1876" s="36"/>
    </row>
    <row r="1877" spans="42:49">
      <c r="AP1877" s="36"/>
      <c r="AQ1877" s="36"/>
      <c r="AR1877" s="36"/>
      <c r="AS1877" s="36"/>
      <c r="AT1877" s="36"/>
      <c r="AU1877" s="36"/>
      <c r="AV1877" s="36"/>
      <c r="AW1877" s="36"/>
    </row>
    <row r="1878" spans="42:49">
      <c r="AP1878" s="36"/>
      <c r="AQ1878" s="36"/>
      <c r="AR1878" s="36"/>
      <c r="AS1878" s="36"/>
      <c r="AT1878" s="36"/>
      <c r="AU1878" s="36"/>
      <c r="AV1878" s="36"/>
      <c r="AW1878" s="36"/>
    </row>
    <row r="1879" spans="42:49">
      <c r="AP1879" s="36"/>
      <c r="AQ1879" s="36"/>
      <c r="AR1879" s="36"/>
      <c r="AS1879" s="36"/>
      <c r="AT1879" s="36"/>
      <c r="AU1879" s="36"/>
      <c r="AV1879" s="36"/>
      <c r="AW1879" s="36"/>
    </row>
    <row r="1880" spans="42:49">
      <c r="AP1880" s="36"/>
      <c r="AQ1880" s="36"/>
      <c r="AR1880" s="36"/>
      <c r="AS1880" s="36"/>
      <c r="AT1880" s="36"/>
      <c r="AU1880" s="36"/>
      <c r="AV1880" s="36"/>
      <c r="AW1880" s="36"/>
    </row>
    <row r="1881" spans="42:49">
      <c r="AP1881" s="36"/>
      <c r="AQ1881" s="36"/>
      <c r="AR1881" s="36"/>
      <c r="AS1881" s="36"/>
      <c r="AT1881" s="36"/>
      <c r="AU1881" s="36"/>
      <c r="AV1881" s="36"/>
      <c r="AW1881" s="36"/>
    </row>
    <row r="1882" spans="42:49">
      <c r="AP1882" s="36"/>
      <c r="AQ1882" s="36"/>
      <c r="AR1882" s="36"/>
      <c r="AS1882" s="36"/>
      <c r="AT1882" s="36"/>
      <c r="AU1882" s="36"/>
      <c r="AV1882" s="36"/>
      <c r="AW1882" s="36"/>
    </row>
    <row r="1883" spans="42:49">
      <c r="AP1883" s="36"/>
      <c r="AQ1883" s="36"/>
      <c r="AR1883" s="36"/>
      <c r="AS1883" s="36"/>
      <c r="AT1883" s="36"/>
      <c r="AU1883" s="36"/>
      <c r="AV1883" s="36"/>
      <c r="AW1883" s="36"/>
    </row>
    <row r="1884" spans="42:49">
      <c r="AP1884" s="36"/>
      <c r="AQ1884" s="36"/>
      <c r="AR1884" s="36"/>
      <c r="AS1884" s="36"/>
      <c r="AT1884" s="36"/>
      <c r="AU1884" s="36"/>
      <c r="AV1884" s="36"/>
      <c r="AW1884" s="36"/>
    </row>
    <row r="1885" spans="42:49">
      <c r="AP1885" s="36"/>
      <c r="AQ1885" s="36"/>
      <c r="AR1885" s="36"/>
      <c r="AS1885" s="36"/>
      <c r="AT1885" s="36"/>
      <c r="AU1885" s="36"/>
      <c r="AV1885" s="36"/>
      <c r="AW1885" s="36"/>
    </row>
    <row r="1886" spans="42:49">
      <c r="AP1886" s="36"/>
      <c r="AQ1886" s="36"/>
      <c r="AR1886" s="36"/>
      <c r="AS1886" s="36"/>
      <c r="AT1886" s="36"/>
      <c r="AU1886" s="36"/>
      <c r="AV1886" s="36"/>
      <c r="AW1886" s="36"/>
    </row>
    <row r="1887" spans="42:49">
      <c r="AP1887" s="36"/>
      <c r="AQ1887" s="36"/>
      <c r="AR1887" s="36"/>
      <c r="AS1887" s="36"/>
      <c r="AT1887" s="36"/>
      <c r="AU1887" s="36"/>
      <c r="AV1887" s="36"/>
      <c r="AW1887" s="36"/>
    </row>
    <row r="1888" spans="42:49">
      <c r="AP1888" s="36"/>
      <c r="AQ1888" s="36"/>
      <c r="AR1888" s="36"/>
      <c r="AS1888" s="36"/>
      <c r="AT1888" s="36"/>
      <c r="AU1888" s="36"/>
      <c r="AV1888" s="36"/>
      <c r="AW1888" s="36"/>
    </row>
    <row r="1889" spans="42:49">
      <c r="AP1889" s="36"/>
      <c r="AQ1889" s="36"/>
      <c r="AR1889" s="36"/>
      <c r="AS1889" s="36"/>
      <c r="AT1889" s="36"/>
      <c r="AU1889" s="36"/>
      <c r="AV1889" s="36"/>
      <c r="AW1889" s="36"/>
    </row>
    <row r="1890" spans="42:49">
      <c r="AP1890" s="36"/>
      <c r="AQ1890" s="36"/>
      <c r="AR1890" s="36"/>
      <c r="AS1890" s="36"/>
      <c r="AT1890" s="36"/>
      <c r="AU1890" s="36"/>
      <c r="AV1890" s="36"/>
      <c r="AW1890" s="36"/>
    </row>
    <row r="1891" spans="42:49">
      <c r="AP1891" s="36"/>
      <c r="AQ1891" s="36"/>
      <c r="AR1891" s="36"/>
      <c r="AS1891" s="36"/>
      <c r="AT1891" s="36"/>
      <c r="AU1891" s="36"/>
      <c r="AV1891" s="36"/>
      <c r="AW1891" s="36"/>
    </row>
    <row r="1892" spans="42:49">
      <c r="AP1892" s="36"/>
      <c r="AQ1892" s="36"/>
      <c r="AR1892" s="36"/>
      <c r="AS1892" s="36"/>
      <c r="AT1892" s="36"/>
      <c r="AU1892" s="36"/>
      <c r="AV1892" s="36"/>
      <c r="AW1892" s="36"/>
    </row>
    <row r="1893" spans="42:49">
      <c r="AP1893" s="36"/>
      <c r="AQ1893" s="36"/>
      <c r="AR1893" s="36"/>
      <c r="AS1893" s="36"/>
      <c r="AT1893" s="36"/>
      <c r="AU1893" s="36"/>
      <c r="AV1893" s="36"/>
      <c r="AW1893" s="36"/>
    </row>
    <row r="1894" spans="42:49">
      <c r="AP1894" s="36"/>
      <c r="AQ1894" s="36"/>
      <c r="AR1894" s="36"/>
      <c r="AS1894" s="36"/>
      <c r="AT1894" s="36"/>
      <c r="AU1894" s="36"/>
      <c r="AV1894" s="36"/>
      <c r="AW1894" s="36"/>
    </row>
    <row r="1895" spans="42:49">
      <c r="AP1895" s="36"/>
      <c r="AQ1895" s="36"/>
      <c r="AR1895" s="36"/>
      <c r="AS1895" s="36"/>
      <c r="AT1895" s="36"/>
      <c r="AU1895" s="36"/>
      <c r="AV1895" s="36"/>
      <c r="AW1895" s="36"/>
    </row>
    <row r="1896" spans="42:49">
      <c r="AP1896" s="36"/>
      <c r="AQ1896" s="36"/>
      <c r="AR1896" s="36"/>
      <c r="AS1896" s="36"/>
      <c r="AT1896" s="36"/>
      <c r="AU1896" s="36"/>
      <c r="AV1896" s="36"/>
      <c r="AW1896" s="36"/>
    </row>
    <row r="1897" spans="42:49">
      <c r="AP1897" s="36"/>
      <c r="AQ1897" s="36"/>
      <c r="AR1897" s="36"/>
      <c r="AS1897" s="36"/>
      <c r="AT1897" s="36"/>
      <c r="AU1897" s="36"/>
      <c r="AV1897" s="36"/>
      <c r="AW1897" s="36"/>
    </row>
    <row r="1898" spans="42:49">
      <c r="AP1898" s="36"/>
      <c r="AQ1898" s="36"/>
      <c r="AR1898" s="36"/>
      <c r="AS1898" s="36"/>
      <c r="AT1898" s="36"/>
      <c r="AU1898" s="36"/>
      <c r="AV1898" s="36"/>
      <c r="AW1898" s="36"/>
    </row>
    <row r="1899" spans="42:49">
      <c r="AP1899" s="36"/>
      <c r="AQ1899" s="36"/>
      <c r="AR1899" s="36"/>
      <c r="AS1899" s="36"/>
      <c r="AT1899" s="36"/>
      <c r="AU1899" s="36"/>
      <c r="AV1899" s="36"/>
      <c r="AW1899" s="36"/>
    </row>
    <row r="1900" spans="42:49">
      <c r="AP1900" s="36"/>
      <c r="AQ1900" s="36"/>
      <c r="AR1900" s="36"/>
      <c r="AS1900" s="36"/>
      <c r="AT1900" s="36"/>
      <c r="AU1900" s="36"/>
      <c r="AV1900" s="36"/>
      <c r="AW1900" s="36"/>
    </row>
    <row r="1901" spans="42:49">
      <c r="AP1901" s="36"/>
      <c r="AQ1901" s="36"/>
      <c r="AR1901" s="36"/>
      <c r="AS1901" s="36"/>
      <c r="AT1901" s="36"/>
      <c r="AU1901" s="36"/>
      <c r="AV1901" s="36"/>
      <c r="AW1901" s="36"/>
    </row>
    <row r="1902" spans="42:49">
      <c r="AP1902" s="36"/>
      <c r="AQ1902" s="36"/>
      <c r="AR1902" s="36"/>
      <c r="AS1902" s="36"/>
      <c r="AT1902" s="36"/>
      <c r="AU1902" s="36"/>
      <c r="AV1902" s="36"/>
      <c r="AW1902" s="36"/>
    </row>
    <row r="1903" spans="42:49">
      <c r="AP1903" s="36"/>
      <c r="AQ1903" s="36"/>
      <c r="AR1903" s="36"/>
      <c r="AS1903" s="36"/>
      <c r="AT1903" s="36"/>
      <c r="AU1903" s="36"/>
      <c r="AV1903" s="36"/>
      <c r="AW1903" s="36"/>
    </row>
    <row r="1904" spans="42:49">
      <c r="AP1904" s="36"/>
      <c r="AQ1904" s="36"/>
      <c r="AR1904" s="36"/>
      <c r="AS1904" s="36"/>
      <c r="AT1904" s="36"/>
      <c r="AU1904" s="36"/>
      <c r="AV1904" s="36"/>
      <c r="AW1904" s="36"/>
    </row>
    <row r="1905" spans="42:49">
      <c r="AP1905" s="36"/>
      <c r="AQ1905" s="36"/>
      <c r="AR1905" s="36"/>
      <c r="AS1905" s="36"/>
      <c r="AT1905" s="36"/>
      <c r="AU1905" s="36"/>
      <c r="AV1905" s="36"/>
      <c r="AW1905" s="36"/>
    </row>
    <row r="1906" spans="42:49">
      <c r="AP1906" s="36"/>
      <c r="AQ1906" s="36"/>
      <c r="AR1906" s="36"/>
      <c r="AS1906" s="36"/>
      <c r="AT1906" s="36"/>
      <c r="AU1906" s="36"/>
      <c r="AV1906" s="36"/>
      <c r="AW1906" s="36"/>
    </row>
    <row r="1907" spans="42:49">
      <c r="AP1907" s="36"/>
      <c r="AQ1907" s="36"/>
      <c r="AR1907" s="36"/>
      <c r="AS1907" s="36"/>
      <c r="AT1907" s="36"/>
      <c r="AU1907" s="36"/>
      <c r="AV1907" s="36"/>
      <c r="AW1907" s="36"/>
    </row>
    <row r="1908" spans="42:49">
      <c r="AP1908" s="36"/>
      <c r="AQ1908" s="36"/>
      <c r="AR1908" s="36"/>
      <c r="AS1908" s="36"/>
      <c r="AT1908" s="36"/>
      <c r="AU1908" s="36"/>
      <c r="AV1908" s="36"/>
      <c r="AW1908" s="36"/>
    </row>
    <row r="1909" spans="42:49">
      <c r="AP1909" s="36"/>
      <c r="AQ1909" s="36"/>
      <c r="AR1909" s="36"/>
      <c r="AS1909" s="36"/>
      <c r="AT1909" s="36"/>
      <c r="AU1909" s="36"/>
      <c r="AV1909" s="36"/>
      <c r="AW1909" s="36"/>
    </row>
    <row r="1910" spans="42:49">
      <c r="AP1910" s="36"/>
      <c r="AQ1910" s="36"/>
      <c r="AR1910" s="36"/>
      <c r="AS1910" s="36"/>
      <c r="AT1910" s="36"/>
      <c r="AU1910" s="36"/>
      <c r="AV1910" s="36"/>
      <c r="AW1910" s="36"/>
    </row>
    <row r="1911" spans="42:49">
      <c r="AP1911" s="36"/>
      <c r="AQ1911" s="36"/>
      <c r="AR1911" s="36"/>
      <c r="AS1911" s="36"/>
      <c r="AT1911" s="36"/>
      <c r="AU1911" s="36"/>
      <c r="AV1911" s="36"/>
      <c r="AW1911" s="36"/>
    </row>
    <row r="1912" spans="42:49">
      <c r="AP1912" s="36"/>
      <c r="AQ1912" s="36"/>
      <c r="AR1912" s="36"/>
      <c r="AS1912" s="36"/>
      <c r="AT1912" s="36"/>
      <c r="AU1912" s="36"/>
      <c r="AV1912" s="36"/>
      <c r="AW1912" s="36"/>
    </row>
    <row r="1913" spans="42:49">
      <c r="AP1913" s="36"/>
      <c r="AQ1913" s="36"/>
      <c r="AR1913" s="36"/>
      <c r="AS1913" s="36"/>
      <c r="AT1913" s="36"/>
      <c r="AU1913" s="36"/>
      <c r="AV1913" s="36"/>
      <c r="AW1913" s="36"/>
    </row>
    <row r="1914" spans="42:49">
      <c r="AP1914" s="36"/>
      <c r="AQ1914" s="36"/>
      <c r="AR1914" s="36"/>
      <c r="AS1914" s="36"/>
      <c r="AT1914" s="36"/>
      <c r="AU1914" s="36"/>
      <c r="AV1914" s="36"/>
      <c r="AW1914" s="36"/>
    </row>
    <row r="1915" spans="42:49">
      <c r="AP1915" s="36"/>
      <c r="AQ1915" s="36"/>
      <c r="AR1915" s="36"/>
      <c r="AS1915" s="36"/>
      <c r="AT1915" s="36"/>
      <c r="AU1915" s="36"/>
      <c r="AV1915" s="36"/>
      <c r="AW1915" s="36"/>
    </row>
    <row r="1916" spans="42:49">
      <c r="AP1916" s="36"/>
      <c r="AQ1916" s="36"/>
      <c r="AR1916" s="36"/>
      <c r="AS1916" s="36"/>
      <c r="AT1916" s="36"/>
      <c r="AU1916" s="36"/>
      <c r="AV1916" s="36"/>
      <c r="AW1916" s="36"/>
    </row>
    <row r="1917" spans="42:49">
      <c r="AP1917" s="36"/>
      <c r="AQ1917" s="36"/>
      <c r="AR1917" s="36"/>
      <c r="AS1917" s="36"/>
      <c r="AT1917" s="36"/>
      <c r="AU1917" s="36"/>
      <c r="AV1917" s="36"/>
      <c r="AW1917" s="36"/>
    </row>
    <row r="1918" spans="42:49">
      <c r="AP1918" s="36"/>
      <c r="AQ1918" s="36"/>
      <c r="AR1918" s="36"/>
      <c r="AS1918" s="36"/>
      <c r="AT1918" s="36"/>
      <c r="AU1918" s="36"/>
      <c r="AV1918" s="36"/>
      <c r="AW1918" s="36"/>
    </row>
    <row r="1919" spans="42:49">
      <c r="AP1919" s="36"/>
      <c r="AQ1919" s="36"/>
      <c r="AR1919" s="36"/>
      <c r="AS1919" s="36"/>
      <c r="AT1919" s="36"/>
      <c r="AU1919" s="36"/>
      <c r="AV1919" s="36"/>
      <c r="AW1919" s="36"/>
    </row>
    <row r="1920" spans="42:49">
      <c r="AP1920" s="36"/>
      <c r="AQ1920" s="36"/>
      <c r="AR1920" s="36"/>
      <c r="AS1920" s="36"/>
      <c r="AT1920" s="36"/>
      <c r="AU1920" s="36"/>
      <c r="AV1920" s="36"/>
      <c r="AW1920" s="36"/>
    </row>
    <row r="1921" spans="42:49">
      <c r="AP1921" s="36"/>
      <c r="AQ1921" s="36"/>
      <c r="AR1921" s="36"/>
      <c r="AS1921" s="36"/>
      <c r="AT1921" s="36"/>
      <c r="AU1921" s="36"/>
      <c r="AV1921" s="36"/>
      <c r="AW1921" s="36"/>
    </row>
    <row r="1922" spans="42:49">
      <c r="AP1922" s="36"/>
      <c r="AQ1922" s="36"/>
      <c r="AR1922" s="36"/>
      <c r="AS1922" s="36"/>
      <c r="AT1922" s="36"/>
      <c r="AU1922" s="36"/>
      <c r="AV1922" s="36"/>
      <c r="AW1922" s="36"/>
    </row>
    <row r="1923" spans="42:49">
      <c r="AP1923" s="36"/>
      <c r="AQ1923" s="36"/>
      <c r="AR1923" s="36"/>
      <c r="AS1923" s="36"/>
      <c r="AT1923" s="36"/>
      <c r="AU1923" s="36"/>
      <c r="AV1923" s="36"/>
      <c r="AW1923" s="36"/>
    </row>
    <row r="1924" spans="42:49">
      <c r="AP1924" s="36"/>
      <c r="AQ1924" s="36"/>
      <c r="AR1924" s="36"/>
      <c r="AS1924" s="36"/>
      <c r="AT1924" s="36"/>
      <c r="AU1924" s="36"/>
      <c r="AV1924" s="36"/>
      <c r="AW1924" s="36"/>
    </row>
    <row r="1925" spans="42:49">
      <c r="AP1925" s="36"/>
      <c r="AQ1925" s="36"/>
      <c r="AR1925" s="36"/>
      <c r="AS1925" s="36"/>
      <c r="AT1925" s="36"/>
      <c r="AU1925" s="36"/>
      <c r="AV1925" s="36"/>
      <c r="AW1925" s="36"/>
    </row>
    <row r="1926" spans="42:49">
      <c r="AP1926" s="36"/>
      <c r="AQ1926" s="36"/>
      <c r="AR1926" s="36"/>
      <c r="AS1926" s="36"/>
      <c r="AT1926" s="36"/>
      <c r="AU1926" s="36"/>
      <c r="AV1926" s="36"/>
      <c r="AW1926" s="36"/>
    </row>
    <row r="1927" spans="42:49">
      <c r="AP1927" s="36"/>
      <c r="AQ1927" s="36"/>
      <c r="AR1927" s="36"/>
      <c r="AS1927" s="36"/>
      <c r="AT1927" s="36"/>
      <c r="AU1927" s="36"/>
      <c r="AV1927" s="36"/>
      <c r="AW1927" s="36"/>
    </row>
    <row r="1928" spans="42:49">
      <c r="AP1928" s="36"/>
      <c r="AQ1928" s="36"/>
      <c r="AR1928" s="36"/>
      <c r="AS1928" s="36"/>
      <c r="AT1928" s="36"/>
      <c r="AU1928" s="36"/>
      <c r="AV1928" s="36"/>
      <c r="AW1928" s="36"/>
    </row>
    <row r="1929" spans="42:49">
      <c r="AP1929" s="36"/>
      <c r="AQ1929" s="36"/>
      <c r="AR1929" s="36"/>
      <c r="AS1929" s="36"/>
      <c r="AT1929" s="36"/>
      <c r="AU1929" s="36"/>
      <c r="AV1929" s="36"/>
      <c r="AW1929" s="36"/>
    </row>
    <row r="1930" spans="42:49">
      <c r="AP1930" s="36"/>
      <c r="AQ1930" s="36"/>
      <c r="AR1930" s="36"/>
      <c r="AS1930" s="36"/>
      <c r="AT1930" s="36"/>
      <c r="AU1930" s="36"/>
      <c r="AV1930" s="36"/>
      <c r="AW1930" s="36"/>
    </row>
    <row r="1931" spans="42:49">
      <c r="AP1931" s="36"/>
      <c r="AQ1931" s="36"/>
      <c r="AR1931" s="36"/>
      <c r="AS1931" s="36"/>
      <c r="AT1931" s="36"/>
      <c r="AU1931" s="36"/>
      <c r="AV1931" s="36"/>
      <c r="AW1931" s="36"/>
    </row>
    <row r="1932" spans="42:49">
      <c r="AP1932" s="36"/>
      <c r="AQ1932" s="36"/>
      <c r="AR1932" s="36"/>
      <c r="AS1932" s="36"/>
      <c r="AT1932" s="36"/>
      <c r="AU1932" s="36"/>
      <c r="AV1932" s="36"/>
      <c r="AW1932" s="36"/>
    </row>
    <row r="1933" spans="42:49">
      <c r="AP1933" s="36"/>
      <c r="AQ1933" s="36"/>
      <c r="AR1933" s="36"/>
      <c r="AS1933" s="36"/>
      <c r="AT1933" s="36"/>
      <c r="AU1933" s="36"/>
      <c r="AV1933" s="36"/>
      <c r="AW1933" s="36"/>
    </row>
    <row r="1934" spans="42:49">
      <c r="AP1934" s="36"/>
      <c r="AQ1934" s="36"/>
      <c r="AR1934" s="36"/>
      <c r="AS1934" s="36"/>
      <c r="AT1934" s="36"/>
      <c r="AU1934" s="36"/>
      <c r="AV1934" s="36"/>
      <c r="AW1934" s="36"/>
    </row>
    <row r="1935" spans="42:49">
      <c r="AP1935" s="36"/>
      <c r="AQ1935" s="36"/>
      <c r="AR1935" s="36"/>
      <c r="AS1935" s="36"/>
      <c r="AT1935" s="36"/>
      <c r="AU1935" s="36"/>
      <c r="AV1935" s="36"/>
      <c r="AW1935" s="36"/>
    </row>
    <row r="1936" spans="42:49">
      <c r="AP1936" s="36"/>
      <c r="AQ1936" s="36"/>
      <c r="AR1936" s="36"/>
      <c r="AS1936" s="36"/>
      <c r="AT1936" s="36"/>
      <c r="AU1936" s="36"/>
      <c r="AV1936" s="36"/>
      <c r="AW1936" s="36"/>
    </row>
    <row r="1937" spans="42:49">
      <c r="AP1937" s="36"/>
      <c r="AQ1937" s="36"/>
      <c r="AR1937" s="36"/>
      <c r="AS1937" s="36"/>
      <c r="AT1937" s="36"/>
      <c r="AU1937" s="36"/>
      <c r="AV1937" s="36"/>
      <c r="AW1937" s="36"/>
    </row>
    <row r="1938" spans="42:49">
      <c r="AP1938" s="36"/>
      <c r="AQ1938" s="36"/>
      <c r="AR1938" s="36"/>
      <c r="AS1938" s="36"/>
      <c r="AT1938" s="36"/>
      <c r="AU1938" s="36"/>
      <c r="AV1938" s="36"/>
      <c r="AW1938" s="36"/>
    </row>
    <row r="1939" spans="42:49">
      <c r="AP1939" s="36"/>
      <c r="AQ1939" s="36"/>
      <c r="AR1939" s="36"/>
      <c r="AS1939" s="36"/>
      <c r="AT1939" s="36"/>
      <c r="AU1939" s="36"/>
      <c r="AV1939" s="36"/>
      <c r="AW1939" s="36"/>
    </row>
    <row r="1940" spans="42:49">
      <c r="AP1940" s="36"/>
      <c r="AQ1940" s="36"/>
      <c r="AR1940" s="36"/>
      <c r="AS1940" s="36"/>
      <c r="AT1940" s="36"/>
      <c r="AU1940" s="36"/>
      <c r="AV1940" s="36"/>
      <c r="AW1940" s="36"/>
    </row>
    <row r="1941" spans="42:49">
      <c r="AP1941" s="36"/>
      <c r="AQ1941" s="36"/>
      <c r="AR1941" s="36"/>
      <c r="AS1941" s="36"/>
      <c r="AT1941" s="36"/>
      <c r="AU1941" s="36"/>
      <c r="AV1941" s="36"/>
      <c r="AW1941" s="36"/>
    </row>
    <row r="1942" spans="42:49">
      <c r="AP1942" s="36"/>
      <c r="AQ1942" s="36"/>
      <c r="AR1942" s="36"/>
      <c r="AS1942" s="36"/>
      <c r="AT1942" s="36"/>
      <c r="AU1942" s="36"/>
      <c r="AV1942" s="36"/>
      <c r="AW1942" s="36"/>
    </row>
    <row r="1943" spans="42:49">
      <c r="AP1943" s="36"/>
      <c r="AQ1943" s="36"/>
      <c r="AR1943" s="36"/>
      <c r="AS1943" s="36"/>
      <c r="AT1943" s="36"/>
      <c r="AU1943" s="36"/>
      <c r="AV1943" s="36"/>
      <c r="AW1943" s="36"/>
    </row>
    <row r="1944" spans="42:49">
      <c r="AP1944" s="36"/>
      <c r="AQ1944" s="36"/>
      <c r="AR1944" s="36"/>
      <c r="AS1944" s="36"/>
      <c r="AT1944" s="36"/>
      <c r="AU1944" s="36"/>
      <c r="AV1944" s="36"/>
      <c r="AW1944" s="36"/>
    </row>
    <row r="1945" spans="42:49">
      <c r="AP1945" s="36"/>
      <c r="AQ1945" s="36"/>
      <c r="AR1945" s="36"/>
      <c r="AS1945" s="36"/>
      <c r="AT1945" s="36"/>
      <c r="AU1945" s="36"/>
      <c r="AV1945" s="36"/>
      <c r="AW1945" s="36"/>
    </row>
    <row r="1946" spans="42:49">
      <c r="AP1946" s="36"/>
      <c r="AQ1946" s="36"/>
      <c r="AR1946" s="36"/>
      <c r="AS1946" s="36"/>
      <c r="AT1946" s="36"/>
      <c r="AU1946" s="36"/>
      <c r="AV1946" s="36"/>
      <c r="AW1946" s="36"/>
    </row>
    <row r="1947" spans="42:49">
      <c r="AP1947" s="36"/>
      <c r="AQ1947" s="36"/>
      <c r="AR1947" s="36"/>
      <c r="AS1947" s="36"/>
      <c r="AT1947" s="36"/>
      <c r="AU1947" s="36"/>
      <c r="AV1947" s="36"/>
      <c r="AW1947" s="36"/>
    </row>
    <row r="1948" spans="42:49">
      <c r="AP1948" s="36"/>
      <c r="AQ1948" s="36"/>
      <c r="AR1948" s="36"/>
      <c r="AS1948" s="36"/>
      <c r="AT1948" s="36"/>
      <c r="AU1948" s="36"/>
      <c r="AV1948" s="36"/>
      <c r="AW1948" s="36"/>
    </row>
    <row r="1949" spans="42:49">
      <c r="AP1949" s="36"/>
      <c r="AQ1949" s="36"/>
      <c r="AR1949" s="36"/>
      <c r="AS1949" s="36"/>
      <c r="AT1949" s="36"/>
      <c r="AU1949" s="36"/>
      <c r="AV1949" s="36"/>
      <c r="AW1949" s="36"/>
    </row>
    <row r="1950" spans="42:49">
      <c r="AP1950" s="36"/>
      <c r="AQ1950" s="36"/>
      <c r="AR1950" s="36"/>
      <c r="AS1950" s="36"/>
      <c r="AT1950" s="36"/>
      <c r="AU1950" s="36"/>
      <c r="AV1950" s="36"/>
      <c r="AW1950" s="36"/>
    </row>
    <row r="1951" spans="42:49">
      <c r="AP1951" s="36"/>
      <c r="AQ1951" s="36"/>
      <c r="AR1951" s="36"/>
      <c r="AS1951" s="36"/>
      <c r="AT1951" s="36"/>
      <c r="AU1951" s="36"/>
      <c r="AV1951" s="36"/>
      <c r="AW1951" s="36"/>
    </row>
    <row r="1952" spans="42:49">
      <c r="AP1952" s="36"/>
      <c r="AQ1952" s="36"/>
      <c r="AR1952" s="36"/>
      <c r="AS1952" s="36"/>
      <c r="AT1952" s="36"/>
      <c r="AU1952" s="36"/>
      <c r="AV1952" s="36"/>
      <c r="AW1952" s="36"/>
    </row>
    <row r="1953" spans="42:49">
      <c r="AP1953" s="36"/>
      <c r="AQ1953" s="36"/>
      <c r="AR1953" s="36"/>
      <c r="AS1953" s="36"/>
      <c r="AT1953" s="36"/>
      <c r="AU1953" s="36"/>
      <c r="AV1953" s="36"/>
      <c r="AW1953" s="36"/>
    </row>
    <row r="1954" spans="42:49">
      <c r="AP1954" s="36"/>
      <c r="AQ1954" s="36"/>
      <c r="AR1954" s="36"/>
      <c r="AS1954" s="36"/>
      <c r="AT1954" s="36"/>
      <c r="AU1954" s="36"/>
      <c r="AV1954" s="36"/>
      <c r="AW1954" s="36"/>
    </row>
    <row r="1955" spans="42:49">
      <c r="AP1955" s="36"/>
      <c r="AQ1955" s="36"/>
      <c r="AR1955" s="36"/>
      <c r="AS1955" s="36"/>
      <c r="AT1955" s="36"/>
      <c r="AU1955" s="36"/>
      <c r="AV1955" s="36"/>
      <c r="AW1955" s="36"/>
    </row>
    <row r="1956" spans="42:49">
      <c r="AP1956" s="36"/>
      <c r="AQ1956" s="36"/>
      <c r="AR1956" s="36"/>
      <c r="AS1956" s="36"/>
      <c r="AT1956" s="36"/>
      <c r="AU1956" s="36"/>
      <c r="AV1956" s="36"/>
      <c r="AW1956" s="36"/>
    </row>
    <row r="1957" spans="42:49">
      <c r="AP1957" s="36"/>
      <c r="AQ1957" s="36"/>
      <c r="AR1957" s="36"/>
      <c r="AS1957" s="36"/>
      <c r="AT1957" s="36"/>
      <c r="AU1957" s="36"/>
      <c r="AV1957" s="36"/>
      <c r="AW1957" s="36"/>
    </row>
    <row r="1958" spans="42:49">
      <c r="AP1958" s="36"/>
      <c r="AQ1958" s="36"/>
      <c r="AR1958" s="36"/>
      <c r="AS1958" s="36"/>
      <c r="AT1958" s="36"/>
      <c r="AU1958" s="36"/>
      <c r="AV1958" s="36"/>
      <c r="AW1958" s="36"/>
    </row>
    <row r="1959" spans="42:49">
      <c r="AP1959" s="36"/>
      <c r="AQ1959" s="36"/>
      <c r="AR1959" s="36"/>
      <c r="AS1959" s="36"/>
      <c r="AT1959" s="36"/>
      <c r="AU1959" s="36"/>
      <c r="AV1959" s="36"/>
      <c r="AW1959" s="36"/>
    </row>
    <row r="1960" spans="42:49">
      <c r="AP1960" s="36"/>
      <c r="AQ1960" s="36"/>
      <c r="AR1960" s="36"/>
      <c r="AS1960" s="36"/>
      <c r="AT1960" s="36"/>
      <c r="AU1960" s="36"/>
      <c r="AV1960" s="36"/>
      <c r="AW1960" s="36"/>
    </row>
    <row r="1961" spans="42:49">
      <c r="AP1961" s="36"/>
      <c r="AQ1961" s="36"/>
      <c r="AR1961" s="36"/>
      <c r="AS1961" s="36"/>
      <c r="AT1961" s="36"/>
      <c r="AU1961" s="36"/>
      <c r="AV1961" s="36"/>
      <c r="AW1961" s="36"/>
    </row>
    <row r="1962" spans="42:49">
      <c r="AP1962" s="36"/>
      <c r="AQ1962" s="36"/>
      <c r="AR1962" s="36"/>
      <c r="AS1962" s="36"/>
      <c r="AT1962" s="36"/>
      <c r="AU1962" s="36"/>
      <c r="AV1962" s="36"/>
      <c r="AW1962" s="36"/>
    </row>
    <row r="1963" spans="42:49">
      <c r="AP1963" s="36"/>
      <c r="AQ1963" s="36"/>
      <c r="AR1963" s="36"/>
      <c r="AS1963" s="36"/>
      <c r="AT1963" s="36"/>
      <c r="AU1963" s="36"/>
      <c r="AV1963" s="36"/>
      <c r="AW1963" s="36"/>
    </row>
    <row r="1964" spans="42:49">
      <c r="AP1964" s="36"/>
      <c r="AQ1964" s="36"/>
      <c r="AR1964" s="36"/>
      <c r="AS1964" s="36"/>
      <c r="AT1964" s="36"/>
      <c r="AU1964" s="36"/>
      <c r="AV1964" s="36"/>
      <c r="AW1964" s="36"/>
    </row>
    <row r="1965" spans="42:49">
      <c r="AP1965" s="36"/>
      <c r="AQ1965" s="36"/>
      <c r="AR1965" s="36"/>
      <c r="AS1965" s="36"/>
      <c r="AT1965" s="36"/>
      <c r="AU1965" s="36"/>
      <c r="AV1965" s="36"/>
      <c r="AW1965" s="36"/>
    </row>
    <row r="1966" spans="42:49">
      <c r="AP1966" s="36"/>
      <c r="AQ1966" s="36"/>
      <c r="AR1966" s="36"/>
      <c r="AS1966" s="36"/>
      <c r="AT1966" s="36"/>
      <c r="AU1966" s="36"/>
      <c r="AV1966" s="36"/>
      <c r="AW1966" s="36"/>
    </row>
    <row r="1967" spans="42:49">
      <c r="AP1967" s="36"/>
      <c r="AQ1967" s="36"/>
      <c r="AR1967" s="36"/>
      <c r="AS1967" s="36"/>
      <c r="AT1967" s="36"/>
      <c r="AU1967" s="36"/>
      <c r="AV1967" s="36"/>
      <c r="AW1967" s="36"/>
    </row>
    <row r="1968" spans="42:49">
      <c r="AP1968" s="36"/>
      <c r="AQ1968" s="36"/>
      <c r="AR1968" s="36"/>
      <c r="AS1968" s="36"/>
      <c r="AT1968" s="36"/>
      <c r="AU1968" s="36"/>
      <c r="AV1968" s="36"/>
      <c r="AW1968" s="36"/>
    </row>
    <row r="1969" spans="42:49">
      <c r="AP1969" s="36"/>
      <c r="AQ1969" s="36"/>
      <c r="AR1969" s="36"/>
      <c r="AS1969" s="36"/>
      <c r="AT1969" s="36"/>
      <c r="AU1969" s="36"/>
      <c r="AV1969" s="36"/>
      <c r="AW1969" s="36"/>
    </row>
    <row r="1970" spans="42:49">
      <c r="AP1970" s="36"/>
      <c r="AQ1970" s="36"/>
      <c r="AR1970" s="36"/>
      <c r="AS1970" s="36"/>
      <c r="AT1970" s="36"/>
      <c r="AU1970" s="36"/>
      <c r="AV1970" s="36"/>
      <c r="AW1970" s="36"/>
    </row>
    <row r="1971" spans="42:49">
      <c r="AP1971" s="36"/>
      <c r="AQ1971" s="36"/>
      <c r="AR1971" s="36"/>
      <c r="AS1971" s="36"/>
      <c r="AT1971" s="36"/>
      <c r="AU1971" s="36"/>
      <c r="AV1971" s="36"/>
      <c r="AW1971" s="36"/>
    </row>
    <row r="1972" spans="42:49">
      <c r="AP1972" s="36"/>
      <c r="AQ1972" s="36"/>
      <c r="AR1972" s="36"/>
      <c r="AS1972" s="36"/>
      <c r="AT1972" s="36"/>
      <c r="AU1972" s="36"/>
      <c r="AV1972" s="36"/>
      <c r="AW1972" s="36"/>
    </row>
    <row r="1973" spans="42:49">
      <c r="AP1973" s="36"/>
      <c r="AQ1973" s="36"/>
      <c r="AR1973" s="36"/>
      <c r="AS1973" s="36"/>
      <c r="AT1973" s="36"/>
      <c r="AU1973" s="36"/>
      <c r="AV1973" s="36"/>
      <c r="AW1973" s="36"/>
    </row>
    <row r="1974" spans="42:49">
      <c r="AP1974" s="36"/>
      <c r="AQ1974" s="36"/>
      <c r="AR1974" s="36"/>
      <c r="AS1974" s="36"/>
      <c r="AT1974" s="36"/>
      <c r="AU1974" s="36"/>
      <c r="AV1974" s="36"/>
      <c r="AW1974" s="36"/>
    </row>
    <row r="1975" spans="42:49">
      <c r="AP1975" s="36"/>
      <c r="AQ1975" s="36"/>
      <c r="AR1975" s="36"/>
      <c r="AS1975" s="36"/>
      <c r="AT1975" s="36"/>
      <c r="AU1975" s="36"/>
      <c r="AV1975" s="36"/>
      <c r="AW1975" s="36"/>
    </row>
    <row r="1976" spans="42:49">
      <c r="AP1976" s="36"/>
      <c r="AQ1976" s="36"/>
      <c r="AR1976" s="36"/>
      <c r="AS1976" s="36"/>
      <c r="AT1976" s="36"/>
      <c r="AU1976" s="36"/>
      <c r="AV1976" s="36"/>
      <c r="AW1976" s="36"/>
    </row>
    <row r="1977" spans="42:49">
      <c r="AP1977" s="36"/>
      <c r="AQ1977" s="36"/>
      <c r="AR1977" s="36"/>
      <c r="AS1977" s="36"/>
      <c r="AT1977" s="36"/>
      <c r="AU1977" s="36"/>
      <c r="AV1977" s="36"/>
      <c r="AW1977" s="36"/>
    </row>
    <row r="1978" spans="42:49">
      <c r="AP1978" s="36"/>
      <c r="AQ1978" s="36"/>
      <c r="AR1978" s="36"/>
      <c r="AS1978" s="36"/>
      <c r="AT1978" s="36"/>
      <c r="AU1978" s="36"/>
      <c r="AV1978" s="36"/>
      <c r="AW1978" s="36"/>
    </row>
    <row r="1979" spans="42:49">
      <c r="AP1979" s="36"/>
      <c r="AQ1979" s="36"/>
      <c r="AR1979" s="36"/>
      <c r="AS1979" s="36"/>
      <c r="AT1979" s="36"/>
      <c r="AU1979" s="36"/>
      <c r="AV1979" s="36"/>
      <c r="AW1979" s="36"/>
    </row>
    <row r="1980" spans="42:49">
      <c r="AP1980" s="36"/>
      <c r="AQ1980" s="36"/>
      <c r="AR1980" s="36"/>
      <c r="AS1980" s="36"/>
      <c r="AT1980" s="36"/>
      <c r="AU1980" s="36"/>
      <c r="AV1980" s="36"/>
      <c r="AW1980" s="36"/>
    </row>
    <row r="1981" spans="42:49">
      <c r="AP1981" s="36"/>
      <c r="AQ1981" s="36"/>
      <c r="AR1981" s="36"/>
      <c r="AS1981" s="36"/>
      <c r="AT1981" s="36"/>
      <c r="AU1981" s="36"/>
      <c r="AV1981" s="36"/>
      <c r="AW1981" s="36"/>
    </row>
    <row r="1982" spans="42:49">
      <c r="AP1982" s="36"/>
      <c r="AQ1982" s="36"/>
      <c r="AR1982" s="36"/>
      <c r="AS1982" s="36"/>
      <c r="AT1982" s="36"/>
      <c r="AU1982" s="36"/>
      <c r="AV1982" s="36"/>
      <c r="AW1982" s="36"/>
    </row>
    <row r="1983" spans="42:49">
      <c r="AP1983" s="36"/>
      <c r="AQ1983" s="36"/>
      <c r="AR1983" s="36"/>
      <c r="AS1983" s="36"/>
      <c r="AT1983" s="36"/>
      <c r="AU1983" s="36"/>
      <c r="AV1983" s="36"/>
      <c r="AW1983" s="36"/>
    </row>
    <row r="1984" spans="42:49">
      <c r="AP1984" s="36"/>
      <c r="AQ1984" s="36"/>
      <c r="AR1984" s="36"/>
      <c r="AS1984" s="36"/>
      <c r="AT1984" s="36"/>
      <c r="AU1984" s="36"/>
      <c r="AV1984" s="36"/>
      <c r="AW1984" s="36"/>
    </row>
    <row r="1985" spans="42:49">
      <c r="AP1985" s="36"/>
      <c r="AQ1985" s="36"/>
      <c r="AR1985" s="36"/>
      <c r="AS1985" s="36"/>
      <c r="AT1985" s="36"/>
      <c r="AU1985" s="36"/>
      <c r="AV1985" s="36"/>
      <c r="AW1985" s="36"/>
    </row>
    <row r="1986" spans="42:49">
      <c r="AP1986" s="36"/>
      <c r="AQ1986" s="36"/>
      <c r="AR1986" s="36"/>
      <c r="AS1986" s="36"/>
      <c r="AT1986" s="36"/>
      <c r="AU1986" s="36"/>
      <c r="AV1986" s="36"/>
      <c r="AW1986" s="36"/>
    </row>
    <row r="1987" spans="42:49">
      <c r="AP1987" s="36"/>
      <c r="AQ1987" s="36"/>
      <c r="AR1987" s="36"/>
      <c r="AS1987" s="36"/>
      <c r="AT1987" s="36"/>
      <c r="AU1987" s="36"/>
      <c r="AV1987" s="36"/>
      <c r="AW1987" s="36"/>
    </row>
    <row r="1988" spans="42:49">
      <c r="AP1988" s="36"/>
      <c r="AQ1988" s="36"/>
      <c r="AR1988" s="36"/>
      <c r="AS1988" s="36"/>
      <c r="AT1988" s="36"/>
      <c r="AU1988" s="36"/>
      <c r="AV1988" s="36"/>
      <c r="AW1988" s="36"/>
    </row>
    <row r="1989" spans="42:49">
      <c r="AP1989" s="36"/>
      <c r="AQ1989" s="36"/>
      <c r="AR1989" s="36"/>
      <c r="AS1989" s="36"/>
      <c r="AT1989" s="36"/>
      <c r="AU1989" s="36"/>
      <c r="AV1989" s="36"/>
      <c r="AW1989" s="36"/>
    </row>
    <row r="1990" spans="42:49">
      <c r="AP1990" s="36"/>
      <c r="AQ1990" s="36"/>
      <c r="AR1990" s="36"/>
      <c r="AS1990" s="36"/>
      <c r="AT1990" s="36"/>
      <c r="AU1990" s="36"/>
      <c r="AV1990" s="36"/>
      <c r="AW1990" s="36"/>
    </row>
    <row r="1991" spans="42:49">
      <c r="AP1991" s="36"/>
      <c r="AQ1991" s="36"/>
      <c r="AR1991" s="36"/>
      <c r="AS1991" s="36"/>
      <c r="AT1991" s="36"/>
      <c r="AU1991" s="36"/>
      <c r="AV1991" s="36"/>
      <c r="AW1991" s="36"/>
    </row>
    <row r="1992" spans="42:49">
      <c r="AP1992" s="36"/>
      <c r="AQ1992" s="36"/>
      <c r="AR1992" s="36"/>
      <c r="AS1992" s="36"/>
      <c r="AT1992" s="36"/>
      <c r="AU1992" s="36"/>
      <c r="AV1992" s="36"/>
      <c r="AW1992" s="36"/>
    </row>
    <row r="1993" spans="42:49">
      <c r="AP1993" s="36"/>
      <c r="AQ1993" s="36"/>
      <c r="AR1993" s="36"/>
      <c r="AS1993" s="36"/>
      <c r="AT1993" s="36"/>
      <c r="AU1993" s="36"/>
      <c r="AV1993" s="36"/>
      <c r="AW1993" s="36"/>
    </row>
    <row r="1994" spans="42:49">
      <c r="AP1994" s="36"/>
      <c r="AQ1994" s="36"/>
      <c r="AR1994" s="36"/>
      <c r="AS1994" s="36"/>
      <c r="AT1994" s="36"/>
      <c r="AU1994" s="36"/>
      <c r="AV1994" s="36"/>
      <c r="AW1994" s="36"/>
    </row>
    <row r="1995" spans="42:49">
      <c r="AP1995" s="36"/>
      <c r="AQ1995" s="36"/>
      <c r="AR1995" s="36"/>
      <c r="AS1995" s="36"/>
      <c r="AT1995" s="36"/>
      <c r="AU1995" s="36"/>
      <c r="AV1995" s="36"/>
      <c r="AW1995" s="36"/>
    </row>
    <row r="1996" spans="42:49">
      <c r="AP1996" s="36"/>
      <c r="AQ1996" s="36"/>
      <c r="AR1996" s="36"/>
      <c r="AS1996" s="36"/>
      <c r="AT1996" s="36"/>
      <c r="AU1996" s="36"/>
      <c r="AV1996" s="36"/>
      <c r="AW1996" s="36"/>
    </row>
    <row r="1997" spans="42:49">
      <c r="AP1997" s="36"/>
      <c r="AQ1997" s="36"/>
      <c r="AR1997" s="36"/>
      <c r="AS1997" s="36"/>
      <c r="AT1997" s="36"/>
      <c r="AU1997" s="36"/>
      <c r="AV1997" s="36"/>
      <c r="AW1997" s="36"/>
    </row>
    <row r="1998" spans="42:49">
      <c r="AP1998" s="36"/>
      <c r="AQ1998" s="36"/>
      <c r="AR1998" s="36"/>
      <c r="AS1998" s="36"/>
      <c r="AT1998" s="36"/>
      <c r="AU1998" s="36"/>
      <c r="AV1998" s="36"/>
      <c r="AW1998" s="36"/>
    </row>
    <row r="1999" spans="42:49">
      <c r="AP1999" s="36"/>
      <c r="AQ1999" s="36"/>
      <c r="AR1999" s="36"/>
      <c r="AS1999" s="36"/>
      <c r="AT1999" s="36"/>
      <c r="AU1999" s="36"/>
      <c r="AV1999" s="36"/>
      <c r="AW1999" s="36"/>
    </row>
    <row r="2000" spans="42:49">
      <c r="AP2000" s="36"/>
      <c r="AQ2000" s="36"/>
      <c r="AR2000" s="36"/>
      <c r="AS2000" s="36"/>
      <c r="AT2000" s="36"/>
      <c r="AU2000" s="36"/>
      <c r="AV2000" s="36"/>
      <c r="AW2000" s="36"/>
    </row>
    <row r="2001" spans="42:49">
      <c r="AP2001" s="36"/>
      <c r="AQ2001" s="36"/>
      <c r="AR2001" s="36"/>
      <c r="AS2001" s="36"/>
      <c r="AT2001" s="36"/>
      <c r="AU2001" s="36"/>
      <c r="AV2001" s="36"/>
      <c r="AW2001" s="36"/>
    </row>
    <row r="2002" spans="42:49">
      <c r="AP2002" s="36"/>
      <c r="AQ2002" s="36"/>
      <c r="AR2002" s="36"/>
      <c r="AS2002" s="36"/>
      <c r="AT2002" s="36"/>
      <c r="AU2002" s="36"/>
      <c r="AV2002" s="36"/>
      <c r="AW2002" s="36"/>
    </row>
    <row r="2003" spans="42:49">
      <c r="AP2003" s="36"/>
      <c r="AQ2003" s="36"/>
      <c r="AR2003" s="36"/>
      <c r="AS2003" s="36"/>
      <c r="AT2003" s="36"/>
      <c r="AU2003" s="36"/>
      <c r="AV2003" s="36"/>
      <c r="AW2003" s="36"/>
    </row>
    <row r="2004" spans="42:49">
      <c r="AP2004" s="36"/>
      <c r="AQ2004" s="36"/>
      <c r="AR2004" s="36"/>
      <c r="AS2004" s="36"/>
      <c r="AT2004" s="36"/>
      <c r="AU2004" s="36"/>
      <c r="AV2004" s="36"/>
      <c r="AW2004" s="36"/>
    </row>
    <row r="2005" spans="42:49">
      <c r="AP2005" s="36"/>
      <c r="AQ2005" s="36"/>
      <c r="AR2005" s="36"/>
      <c r="AS2005" s="36"/>
      <c r="AT2005" s="36"/>
      <c r="AU2005" s="36"/>
      <c r="AV2005" s="36"/>
      <c r="AW2005" s="36"/>
    </row>
    <row r="2006" spans="42:49">
      <c r="AP2006" s="36"/>
      <c r="AQ2006" s="36"/>
      <c r="AR2006" s="36"/>
      <c r="AS2006" s="36"/>
      <c r="AT2006" s="36"/>
      <c r="AU2006" s="36"/>
      <c r="AV2006" s="36"/>
      <c r="AW2006" s="36"/>
    </row>
    <row r="2007" spans="42:49">
      <c r="AP2007" s="36"/>
      <c r="AQ2007" s="36"/>
      <c r="AR2007" s="36"/>
      <c r="AS2007" s="36"/>
      <c r="AT2007" s="36"/>
      <c r="AU2007" s="36"/>
      <c r="AV2007" s="36"/>
      <c r="AW2007" s="36"/>
    </row>
    <row r="2008" spans="42:49">
      <c r="AP2008" s="36"/>
      <c r="AQ2008" s="36"/>
      <c r="AR2008" s="36"/>
      <c r="AS2008" s="36"/>
      <c r="AT2008" s="36"/>
      <c r="AU2008" s="36"/>
      <c r="AV2008" s="36"/>
      <c r="AW2008" s="36"/>
    </row>
    <row r="2009" spans="42:49">
      <c r="AP2009" s="36"/>
      <c r="AQ2009" s="36"/>
      <c r="AR2009" s="36"/>
      <c r="AS2009" s="36"/>
      <c r="AT2009" s="36"/>
      <c r="AU2009" s="36"/>
      <c r="AV2009" s="36"/>
      <c r="AW2009" s="36"/>
    </row>
    <row r="2010" spans="42:49">
      <c r="AP2010" s="36"/>
      <c r="AQ2010" s="36"/>
      <c r="AR2010" s="36"/>
      <c r="AS2010" s="36"/>
      <c r="AT2010" s="36"/>
      <c r="AU2010" s="36"/>
      <c r="AV2010" s="36"/>
      <c r="AW2010" s="36"/>
    </row>
    <row r="2011" spans="42:49">
      <c r="AP2011" s="36"/>
      <c r="AQ2011" s="36"/>
      <c r="AR2011" s="36"/>
      <c r="AS2011" s="36"/>
      <c r="AT2011" s="36"/>
      <c r="AU2011" s="36"/>
      <c r="AV2011" s="36"/>
      <c r="AW2011" s="36"/>
    </row>
    <row r="2012" spans="42:49">
      <c r="AP2012" s="36"/>
      <c r="AQ2012" s="36"/>
      <c r="AR2012" s="36"/>
      <c r="AS2012" s="36"/>
      <c r="AT2012" s="36"/>
      <c r="AU2012" s="36"/>
      <c r="AV2012" s="36"/>
      <c r="AW2012" s="36"/>
    </row>
    <row r="2013" spans="42:49">
      <c r="AP2013" s="36"/>
      <c r="AQ2013" s="36"/>
      <c r="AR2013" s="36"/>
      <c r="AS2013" s="36"/>
      <c r="AT2013" s="36"/>
      <c r="AU2013" s="36"/>
      <c r="AV2013" s="36"/>
      <c r="AW2013" s="36"/>
    </row>
    <row r="2014" spans="42:49">
      <c r="AP2014" s="36"/>
      <c r="AQ2014" s="36"/>
      <c r="AR2014" s="36"/>
      <c r="AS2014" s="36"/>
      <c r="AT2014" s="36"/>
      <c r="AU2014" s="36"/>
      <c r="AV2014" s="36"/>
      <c r="AW2014" s="36"/>
    </row>
    <row r="2015" spans="42:49">
      <c r="AP2015" s="36"/>
      <c r="AQ2015" s="36"/>
      <c r="AR2015" s="36"/>
      <c r="AS2015" s="36"/>
      <c r="AT2015" s="36"/>
      <c r="AU2015" s="36"/>
      <c r="AV2015" s="36"/>
      <c r="AW2015" s="36"/>
    </row>
    <row r="2016" spans="42:49">
      <c r="AP2016" s="36"/>
      <c r="AQ2016" s="36"/>
      <c r="AR2016" s="36"/>
      <c r="AS2016" s="36"/>
      <c r="AT2016" s="36"/>
      <c r="AU2016" s="36"/>
      <c r="AV2016" s="36"/>
      <c r="AW2016" s="36"/>
    </row>
    <row r="2017" spans="42:49">
      <c r="AP2017" s="36"/>
      <c r="AQ2017" s="36"/>
      <c r="AR2017" s="36"/>
      <c r="AS2017" s="36"/>
      <c r="AT2017" s="36"/>
      <c r="AU2017" s="36"/>
      <c r="AV2017" s="36"/>
      <c r="AW2017" s="36"/>
    </row>
    <row r="2018" spans="42:49">
      <c r="AP2018" s="36"/>
      <c r="AQ2018" s="36"/>
      <c r="AR2018" s="36"/>
      <c r="AS2018" s="36"/>
      <c r="AT2018" s="36"/>
      <c r="AU2018" s="36"/>
      <c r="AV2018" s="36"/>
      <c r="AW2018" s="36"/>
    </row>
    <row r="2019" spans="42:49">
      <c r="AP2019" s="36"/>
      <c r="AQ2019" s="36"/>
      <c r="AR2019" s="36"/>
      <c r="AS2019" s="36"/>
      <c r="AT2019" s="36"/>
      <c r="AU2019" s="36"/>
      <c r="AV2019" s="36"/>
      <c r="AW2019" s="36"/>
    </row>
    <row r="2020" spans="42:49">
      <c r="AP2020" s="36"/>
      <c r="AQ2020" s="36"/>
      <c r="AR2020" s="36"/>
      <c r="AS2020" s="36"/>
      <c r="AT2020" s="36"/>
      <c r="AU2020" s="36"/>
      <c r="AV2020" s="36"/>
      <c r="AW2020" s="36"/>
    </row>
    <row r="2021" spans="42:49">
      <c r="AP2021" s="36"/>
      <c r="AQ2021" s="36"/>
      <c r="AR2021" s="36"/>
      <c r="AS2021" s="36"/>
      <c r="AT2021" s="36"/>
      <c r="AU2021" s="36"/>
      <c r="AV2021" s="36"/>
      <c r="AW2021" s="36"/>
    </row>
    <row r="2022" spans="42:49">
      <c r="AP2022" s="36"/>
      <c r="AQ2022" s="36"/>
      <c r="AR2022" s="36"/>
      <c r="AS2022" s="36"/>
      <c r="AT2022" s="36"/>
      <c r="AU2022" s="36"/>
      <c r="AV2022" s="36"/>
      <c r="AW2022" s="36"/>
    </row>
    <row r="2023" spans="42:49">
      <c r="AP2023" s="36"/>
      <c r="AQ2023" s="36"/>
      <c r="AR2023" s="36"/>
      <c r="AS2023" s="36"/>
      <c r="AT2023" s="36"/>
      <c r="AU2023" s="36"/>
      <c r="AV2023" s="36"/>
      <c r="AW2023" s="36"/>
    </row>
    <row r="2024" spans="42:49">
      <c r="AP2024" s="36"/>
      <c r="AQ2024" s="36"/>
      <c r="AR2024" s="36"/>
      <c r="AS2024" s="36"/>
      <c r="AT2024" s="36"/>
      <c r="AU2024" s="36"/>
      <c r="AV2024" s="36"/>
      <c r="AW2024" s="36"/>
    </row>
    <row r="2025" spans="42:49">
      <c r="AP2025" s="36"/>
      <c r="AQ2025" s="36"/>
      <c r="AR2025" s="36"/>
      <c r="AS2025" s="36"/>
      <c r="AT2025" s="36"/>
      <c r="AU2025" s="36"/>
      <c r="AV2025" s="36"/>
      <c r="AW2025" s="36"/>
    </row>
    <row r="2026" spans="42:49">
      <c r="AP2026" s="36"/>
      <c r="AQ2026" s="36"/>
      <c r="AR2026" s="36"/>
      <c r="AS2026" s="36"/>
      <c r="AT2026" s="36"/>
      <c r="AU2026" s="36"/>
      <c r="AV2026" s="36"/>
      <c r="AW2026" s="36"/>
    </row>
    <row r="2027" spans="42:49">
      <c r="AP2027" s="36"/>
      <c r="AQ2027" s="36"/>
      <c r="AR2027" s="36"/>
      <c r="AS2027" s="36"/>
      <c r="AT2027" s="36"/>
      <c r="AU2027" s="36"/>
      <c r="AV2027" s="36"/>
      <c r="AW2027" s="36"/>
    </row>
    <row r="2028" spans="42:49">
      <c r="AP2028" s="36"/>
      <c r="AQ2028" s="36"/>
      <c r="AR2028" s="36"/>
      <c r="AS2028" s="36"/>
      <c r="AT2028" s="36"/>
      <c r="AU2028" s="36"/>
      <c r="AV2028" s="36"/>
      <c r="AW2028" s="36"/>
    </row>
    <row r="2029" spans="42:49">
      <c r="AP2029" s="36"/>
      <c r="AQ2029" s="36"/>
      <c r="AR2029" s="36"/>
      <c r="AS2029" s="36"/>
      <c r="AT2029" s="36"/>
      <c r="AU2029" s="36"/>
      <c r="AV2029" s="36"/>
      <c r="AW2029" s="36"/>
    </row>
    <row r="2030" spans="42:49">
      <c r="AP2030" s="36"/>
      <c r="AQ2030" s="36"/>
      <c r="AR2030" s="36"/>
      <c r="AS2030" s="36"/>
      <c r="AT2030" s="36"/>
      <c r="AU2030" s="36"/>
      <c r="AV2030" s="36"/>
      <c r="AW2030" s="36"/>
    </row>
    <row r="2031" spans="42:49">
      <c r="AP2031" s="36"/>
      <c r="AQ2031" s="36"/>
      <c r="AR2031" s="36"/>
      <c r="AS2031" s="36"/>
      <c r="AT2031" s="36"/>
      <c r="AU2031" s="36"/>
      <c r="AV2031" s="36"/>
      <c r="AW2031" s="36"/>
    </row>
    <row r="2032" spans="42:49">
      <c r="AP2032" s="36"/>
      <c r="AQ2032" s="36"/>
      <c r="AR2032" s="36"/>
      <c r="AS2032" s="36"/>
      <c r="AT2032" s="36"/>
      <c r="AU2032" s="36"/>
      <c r="AV2032" s="36"/>
      <c r="AW2032" s="36"/>
    </row>
    <row r="2033" spans="42:49">
      <c r="AP2033" s="36"/>
      <c r="AQ2033" s="36"/>
      <c r="AR2033" s="36"/>
      <c r="AS2033" s="36"/>
      <c r="AT2033" s="36"/>
      <c r="AU2033" s="36"/>
      <c r="AV2033" s="36"/>
      <c r="AW2033" s="36"/>
    </row>
    <row r="2034" spans="42:49">
      <c r="AP2034" s="36"/>
      <c r="AQ2034" s="36"/>
      <c r="AR2034" s="36"/>
      <c r="AS2034" s="36"/>
      <c r="AT2034" s="36"/>
      <c r="AU2034" s="36"/>
      <c r="AV2034" s="36"/>
      <c r="AW2034" s="36"/>
    </row>
    <row r="2035" spans="42:49">
      <c r="AP2035" s="36"/>
      <c r="AQ2035" s="36"/>
      <c r="AR2035" s="36"/>
      <c r="AS2035" s="36"/>
      <c r="AT2035" s="36"/>
      <c r="AU2035" s="36"/>
      <c r="AV2035" s="36"/>
      <c r="AW2035" s="36"/>
    </row>
    <row r="2036" spans="42:49">
      <c r="AP2036" s="36"/>
      <c r="AQ2036" s="36"/>
      <c r="AR2036" s="36"/>
      <c r="AS2036" s="36"/>
      <c r="AT2036" s="36"/>
      <c r="AU2036" s="36"/>
      <c r="AV2036" s="36"/>
      <c r="AW2036" s="36"/>
    </row>
    <row r="2037" spans="42:49">
      <c r="AP2037" s="36"/>
      <c r="AQ2037" s="36"/>
      <c r="AR2037" s="36"/>
      <c r="AS2037" s="36"/>
      <c r="AT2037" s="36"/>
      <c r="AU2037" s="36"/>
      <c r="AV2037" s="36"/>
      <c r="AW2037" s="36"/>
    </row>
    <row r="2038" spans="42:49">
      <c r="AP2038" s="36"/>
      <c r="AQ2038" s="36"/>
      <c r="AR2038" s="36"/>
      <c r="AS2038" s="36"/>
      <c r="AT2038" s="36"/>
      <c r="AU2038" s="36"/>
      <c r="AV2038" s="36"/>
      <c r="AW2038" s="36"/>
    </row>
    <row r="2039" spans="42:49">
      <c r="AP2039" s="36"/>
      <c r="AQ2039" s="36"/>
      <c r="AR2039" s="36"/>
      <c r="AS2039" s="36"/>
      <c r="AT2039" s="36"/>
      <c r="AU2039" s="36"/>
      <c r="AV2039" s="36"/>
      <c r="AW2039" s="36"/>
    </row>
    <row r="2040" spans="42:49">
      <c r="AP2040" s="36"/>
      <c r="AQ2040" s="36"/>
      <c r="AR2040" s="36"/>
      <c r="AS2040" s="36"/>
      <c r="AT2040" s="36"/>
      <c r="AU2040" s="36"/>
      <c r="AV2040" s="36"/>
      <c r="AW2040" s="36"/>
    </row>
    <row r="2041" spans="42:49">
      <c r="AP2041" s="36"/>
      <c r="AQ2041" s="36"/>
      <c r="AR2041" s="36"/>
      <c r="AS2041" s="36"/>
      <c r="AT2041" s="36"/>
      <c r="AU2041" s="36"/>
      <c r="AV2041" s="36"/>
      <c r="AW2041" s="36"/>
    </row>
    <row r="2042" spans="42:49">
      <c r="AP2042" s="36"/>
      <c r="AQ2042" s="36"/>
      <c r="AR2042" s="36"/>
      <c r="AS2042" s="36"/>
      <c r="AT2042" s="36"/>
      <c r="AU2042" s="36"/>
      <c r="AV2042" s="36"/>
      <c r="AW2042" s="36"/>
    </row>
    <row r="2043" spans="42:49">
      <c r="AP2043" s="36"/>
      <c r="AQ2043" s="36"/>
      <c r="AR2043" s="36"/>
      <c r="AS2043" s="36"/>
      <c r="AT2043" s="36"/>
      <c r="AU2043" s="36"/>
      <c r="AV2043" s="36"/>
      <c r="AW2043" s="36"/>
    </row>
    <row r="2044" spans="42:49">
      <c r="AP2044" s="36"/>
      <c r="AQ2044" s="36"/>
      <c r="AR2044" s="36"/>
      <c r="AS2044" s="36"/>
      <c r="AT2044" s="36"/>
      <c r="AU2044" s="36"/>
      <c r="AV2044" s="36"/>
      <c r="AW2044" s="36"/>
    </row>
    <row r="2045" spans="42:49">
      <c r="AP2045" s="36"/>
      <c r="AQ2045" s="36"/>
      <c r="AR2045" s="36"/>
      <c r="AS2045" s="36"/>
      <c r="AT2045" s="36"/>
      <c r="AU2045" s="36"/>
      <c r="AV2045" s="36"/>
      <c r="AW2045" s="36"/>
    </row>
    <row r="2046" spans="42:49">
      <c r="AP2046" s="36"/>
      <c r="AQ2046" s="36"/>
      <c r="AR2046" s="36"/>
      <c r="AS2046" s="36"/>
      <c r="AT2046" s="36"/>
      <c r="AU2046" s="36"/>
      <c r="AV2046" s="36"/>
      <c r="AW2046" s="36"/>
    </row>
    <row r="2047" spans="42:49">
      <c r="AP2047" s="36"/>
      <c r="AQ2047" s="36"/>
      <c r="AR2047" s="36"/>
      <c r="AS2047" s="36"/>
      <c r="AT2047" s="36"/>
      <c r="AU2047" s="36"/>
      <c r="AV2047" s="36"/>
      <c r="AW2047" s="36"/>
    </row>
    <row r="2048" spans="42:49">
      <c r="AP2048" s="36"/>
      <c r="AQ2048" s="36"/>
      <c r="AR2048" s="36"/>
      <c r="AS2048" s="36"/>
      <c r="AT2048" s="36"/>
      <c r="AU2048" s="36"/>
      <c r="AV2048" s="36"/>
      <c r="AW2048" s="36"/>
    </row>
    <row r="2049" spans="42:49">
      <c r="AP2049" s="36"/>
      <c r="AQ2049" s="36"/>
      <c r="AR2049" s="36"/>
      <c r="AS2049" s="36"/>
      <c r="AT2049" s="36"/>
      <c r="AU2049" s="36"/>
      <c r="AV2049" s="36"/>
      <c r="AW2049" s="36"/>
    </row>
    <row r="2050" spans="42:49">
      <c r="AP2050" s="36"/>
      <c r="AQ2050" s="36"/>
      <c r="AR2050" s="36"/>
      <c r="AS2050" s="36"/>
      <c r="AT2050" s="36"/>
      <c r="AU2050" s="36"/>
      <c r="AV2050" s="36"/>
      <c r="AW2050" s="36"/>
    </row>
    <row r="2051" spans="42:49">
      <c r="AP2051" s="36"/>
      <c r="AQ2051" s="36"/>
      <c r="AR2051" s="36"/>
      <c r="AS2051" s="36"/>
      <c r="AT2051" s="36"/>
      <c r="AU2051" s="36"/>
      <c r="AV2051" s="36"/>
      <c r="AW2051" s="36"/>
    </row>
    <row r="2052" spans="42:49">
      <c r="AP2052" s="36"/>
      <c r="AQ2052" s="36"/>
      <c r="AR2052" s="36"/>
      <c r="AS2052" s="36"/>
      <c r="AT2052" s="36"/>
      <c r="AU2052" s="36"/>
      <c r="AV2052" s="36"/>
      <c r="AW2052" s="36"/>
    </row>
    <row r="2053" spans="42:49">
      <c r="AP2053" s="36"/>
      <c r="AQ2053" s="36"/>
      <c r="AR2053" s="36"/>
      <c r="AS2053" s="36"/>
      <c r="AT2053" s="36"/>
      <c r="AU2053" s="36"/>
      <c r="AV2053" s="36"/>
      <c r="AW2053" s="36"/>
    </row>
    <row r="2054" spans="42:49">
      <c r="AP2054" s="36"/>
      <c r="AQ2054" s="36"/>
      <c r="AR2054" s="36"/>
      <c r="AS2054" s="36"/>
      <c r="AT2054" s="36"/>
      <c r="AU2054" s="36"/>
      <c r="AV2054" s="36"/>
      <c r="AW2054" s="36"/>
    </row>
    <row r="2055" spans="42:49">
      <c r="AP2055" s="36"/>
      <c r="AQ2055" s="36"/>
      <c r="AR2055" s="36"/>
      <c r="AS2055" s="36"/>
      <c r="AT2055" s="36"/>
      <c r="AU2055" s="36"/>
      <c r="AV2055" s="36"/>
      <c r="AW2055" s="36"/>
    </row>
    <row r="2056" spans="42:49">
      <c r="AP2056" s="36"/>
      <c r="AQ2056" s="36"/>
      <c r="AR2056" s="36"/>
      <c r="AS2056" s="36"/>
      <c r="AT2056" s="36"/>
      <c r="AU2056" s="36"/>
      <c r="AV2056" s="36"/>
      <c r="AW2056" s="36"/>
    </row>
    <row r="2057" spans="42:49">
      <c r="AP2057" s="36"/>
      <c r="AQ2057" s="36"/>
      <c r="AR2057" s="36"/>
      <c r="AS2057" s="36"/>
      <c r="AT2057" s="36"/>
      <c r="AU2057" s="36"/>
      <c r="AV2057" s="36"/>
      <c r="AW2057" s="36"/>
    </row>
    <row r="2058" spans="42:49">
      <c r="AP2058" s="36"/>
      <c r="AQ2058" s="36"/>
      <c r="AR2058" s="36"/>
      <c r="AS2058" s="36"/>
      <c r="AT2058" s="36"/>
      <c r="AU2058" s="36"/>
      <c r="AV2058" s="36"/>
      <c r="AW2058" s="36"/>
    </row>
    <row r="2059" spans="42:49">
      <c r="AP2059" s="36"/>
      <c r="AQ2059" s="36"/>
      <c r="AR2059" s="36"/>
      <c r="AS2059" s="36"/>
      <c r="AT2059" s="36"/>
      <c r="AU2059" s="36"/>
      <c r="AV2059" s="36"/>
      <c r="AW2059" s="36"/>
    </row>
    <row r="2060" spans="42:49">
      <c r="AP2060" s="36"/>
      <c r="AQ2060" s="36"/>
      <c r="AR2060" s="36"/>
      <c r="AS2060" s="36"/>
      <c r="AT2060" s="36"/>
      <c r="AU2060" s="36"/>
      <c r="AV2060" s="36"/>
      <c r="AW2060" s="36"/>
    </row>
    <row r="2061" spans="42:49">
      <c r="AP2061" s="36"/>
      <c r="AQ2061" s="36"/>
      <c r="AR2061" s="36"/>
      <c r="AS2061" s="36"/>
      <c r="AT2061" s="36"/>
      <c r="AU2061" s="36"/>
      <c r="AV2061" s="36"/>
      <c r="AW2061" s="36"/>
    </row>
    <row r="2062" spans="42:49">
      <c r="AP2062" s="36"/>
      <c r="AQ2062" s="36"/>
      <c r="AR2062" s="36"/>
      <c r="AS2062" s="36"/>
      <c r="AT2062" s="36"/>
      <c r="AU2062" s="36"/>
      <c r="AV2062" s="36"/>
      <c r="AW2062" s="36"/>
    </row>
    <row r="2063" spans="42:49">
      <c r="AP2063" s="36"/>
      <c r="AQ2063" s="36"/>
      <c r="AR2063" s="36"/>
      <c r="AS2063" s="36"/>
      <c r="AT2063" s="36"/>
      <c r="AU2063" s="36"/>
      <c r="AV2063" s="36"/>
      <c r="AW2063" s="36"/>
    </row>
    <row r="2064" spans="42:49">
      <c r="AP2064" s="36"/>
      <c r="AQ2064" s="36"/>
      <c r="AR2064" s="36"/>
      <c r="AS2064" s="36"/>
      <c r="AT2064" s="36"/>
      <c r="AU2064" s="36"/>
      <c r="AV2064" s="36"/>
      <c r="AW2064" s="36"/>
    </row>
    <row r="2065" spans="42:49">
      <c r="AP2065" s="36"/>
      <c r="AQ2065" s="36"/>
      <c r="AR2065" s="36"/>
      <c r="AS2065" s="36"/>
      <c r="AT2065" s="36"/>
      <c r="AU2065" s="36"/>
      <c r="AV2065" s="36"/>
      <c r="AW2065" s="36"/>
    </row>
    <row r="2066" spans="42:49">
      <c r="AP2066" s="36"/>
      <c r="AQ2066" s="36"/>
      <c r="AR2066" s="36"/>
      <c r="AS2066" s="36"/>
      <c r="AT2066" s="36"/>
      <c r="AU2066" s="36"/>
      <c r="AV2066" s="36"/>
      <c r="AW2066" s="36"/>
    </row>
    <row r="2067" spans="42:49">
      <c r="AP2067" s="36"/>
      <c r="AQ2067" s="36"/>
      <c r="AR2067" s="36"/>
      <c r="AS2067" s="36"/>
      <c r="AT2067" s="36"/>
      <c r="AU2067" s="36"/>
      <c r="AV2067" s="36"/>
      <c r="AW2067" s="36"/>
    </row>
    <row r="2068" spans="42:49">
      <c r="AP2068" s="36"/>
      <c r="AQ2068" s="36"/>
      <c r="AR2068" s="36"/>
      <c r="AS2068" s="36"/>
      <c r="AT2068" s="36"/>
      <c r="AU2068" s="36"/>
      <c r="AV2068" s="36"/>
      <c r="AW2068" s="36"/>
    </row>
    <row r="2069" spans="42:49">
      <c r="AP2069" s="36"/>
      <c r="AQ2069" s="36"/>
      <c r="AR2069" s="36"/>
      <c r="AS2069" s="36"/>
      <c r="AT2069" s="36"/>
      <c r="AU2069" s="36"/>
      <c r="AV2069" s="36"/>
      <c r="AW2069" s="36"/>
    </row>
    <row r="2070" spans="42:49">
      <c r="AP2070" s="36"/>
      <c r="AQ2070" s="36"/>
      <c r="AR2070" s="36"/>
      <c r="AS2070" s="36"/>
      <c r="AT2070" s="36"/>
      <c r="AU2070" s="36"/>
      <c r="AV2070" s="36"/>
      <c r="AW2070" s="36"/>
    </row>
    <row r="2071" spans="42:49">
      <c r="AP2071" s="36"/>
      <c r="AQ2071" s="36"/>
      <c r="AR2071" s="36"/>
      <c r="AS2071" s="36"/>
      <c r="AT2071" s="36"/>
      <c r="AU2071" s="36"/>
      <c r="AV2071" s="36"/>
      <c r="AW2071" s="36"/>
    </row>
    <row r="2072" spans="42:49">
      <c r="AP2072" s="36"/>
      <c r="AQ2072" s="36"/>
      <c r="AR2072" s="36"/>
      <c r="AS2072" s="36"/>
      <c r="AT2072" s="36"/>
      <c r="AU2072" s="36"/>
      <c r="AV2072" s="36"/>
      <c r="AW2072" s="36"/>
    </row>
    <row r="2073" spans="42:49">
      <c r="AP2073" s="36"/>
      <c r="AQ2073" s="36"/>
      <c r="AR2073" s="36"/>
      <c r="AS2073" s="36"/>
      <c r="AT2073" s="36"/>
      <c r="AU2073" s="36"/>
      <c r="AV2073" s="36"/>
      <c r="AW2073" s="36"/>
    </row>
    <row r="2074" spans="42:49">
      <c r="AP2074" s="36"/>
      <c r="AQ2074" s="36"/>
      <c r="AR2074" s="36"/>
      <c r="AS2074" s="36"/>
      <c r="AT2074" s="36"/>
      <c r="AU2074" s="36"/>
      <c r="AV2074" s="36"/>
      <c r="AW2074" s="36"/>
    </row>
    <row r="2075" spans="42:49">
      <c r="AP2075" s="36"/>
      <c r="AQ2075" s="36"/>
      <c r="AR2075" s="36"/>
      <c r="AS2075" s="36"/>
      <c r="AT2075" s="36"/>
      <c r="AU2075" s="36"/>
      <c r="AV2075" s="36"/>
      <c r="AW2075" s="36"/>
    </row>
    <row r="2076" spans="42:49">
      <c r="AP2076" s="36"/>
      <c r="AQ2076" s="36"/>
      <c r="AR2076" s="36"/>
      <c r="AS2076" s="36"/>
      <c r="AT2076" s="36"/>
      <c r="AU2076" s="36"/>
      <c r="AV2076" s="36"/>
      <c r="AW2076" s="36"/>
    </row>
    <row r="2077" spans="42:49">
      <c r="AP2077" s="36"/>
      <c r="AQ2077" s="36"/>
      <c r="AR2077" s="36"/>
      <c r="AS2077" s="36"/>
      <c r="AT2077" s="36"/>
      <c r="AU2077" s="36"/>
      <c r="AV2077" s="36"/>
      <c r="AW2077" s="36"/>
    </row>
    <row r="2078" spans="42:49">
      <c r="AP2078" s="36"/>
      <c r="AQ2078" s="36"/>
      <c r="AR2078" s="36"/>
      <c r="AS2078" s="36"/>
      <c r="AT2078" s="36"/>
      <c r="AU2078" s="36"/>
      <c r="AV2078" s="36"/>
      <c r="AW2078" s="36"/>
    </row>
    <row r="2079" spans="42:49">
      <c r="AP2079" s="36"/>
      <c r="AQ2079" s="36"/>
      <c r="AR2079" s="36"/>
      <c r="AS2079" s="36"/>
      <c r="AT2079" s="36"/>
      <c r="AU2079" s="36"/>
      <c r="AV2079" s="36"/>
      <c r="AW2079" s="36"/>
    </row>
    <row r="2080" spans="42:49">
      <c r="AP2080" s="36"/>
      <c r="AQ2080" s="36"/>
      <c r="AR2080" s="36"/>
      <c r="AS2080" s="36"/>
      <c r="AT2080" s="36"/>
      <c r="AU2080" s="36"/>
      <c r="AV2080" s="36"/>
      <c r="AW2080" s="36"/>
    </row>
    <row r="2081" spans="42:49">
      <c r="AP2081" s="36"/>
      <c r="AQ2081" s="36"/>
      <c r="AR2081" s="36"/>
      <c r="AS2081" s="36"/>
      <c r="AT2081" s="36"/>
      <c r="AU2081" s="36"/>
      <c r="AV2081" s="36"/>
      <c r="AW2081" s="36"/>
    </row>
    <row r="2082" spans="42:49">
      <c r="AP2082" s="36"/>
      <c r="AQ2082" s="36"/>
      <c r="AR2082" s="36"/>
      <c r="AS2082" s="36"/>
      <c r="AT2082" s="36"/>
      <c r="AU2082" s="36"/>
      <c r="AV2082" s="36"/>
      <c r="AW2082" s="36"/>
    </row>
    <row r="2083" spans="42:49">
      <c r="AP2083" s="36"/>
      <c r="AQ2083" s="36"/>
      <c r="AR2083" s="36"/>
      <c r="AS2083" s="36"/>
      <c r="AT2083" s="36"/>
      <c r="AU2083" s="36"/>
      <c r="AV2083" s="36"/>
      <c r="AW2083" s="36"/>
    </row>
    <row r="2084" spans="42:49">
      <c r="AP2084" s="36"/>
      <c r="AQ2084" s="36"/>
      <c r="AR2084" s="36"/>
      <c r="AS2084" s="36"/>
      <c r="AT2084" s="36"/>
      <c r="AU2084" s="36"/>
      <c r="AV2084" s="36"/>
      <c r="AW2084" s="36"/>
    </row>
    <row r="2085" spans="42:49">
      <c r="AP2085" s="36"/>
      <c r="AQ2085" s="36"/>
      <c r="AR2085" s="36"/>
      <c r="AS2085" s="36"/>
      <c r="AT2085" s="36"/>
      <c r="AU2085" s="36"/>
      <c r="AV2085" s="36"/>
      <c r="AW2085" s="36"/>
    </row>
    <row r="2086" spans="42:49">
      <c r="AP2086" s="36"/>
      <c r="AQ2086" s="36"/>
      <c r="AR2086" s="36"/>
      <c r="AS2086" s="36"/>
      <c r="AT2086" s="36"/>
      <c r="AU2086" s="36"/>
      <c r="AV2086" s="36"/>
      <c r="AW2086" s="36"/>
    </row>
    <row r="2087" spans="42:49">
      <c r="AP2087" s="36"/>
      <c r="AQ2087" s="36"/>
      <c r="AR2087" s="36"/>
      <c r="AS2087" s="36"/>
      <c r="AT2087" s="36"/>
      <c r="AU2087" s="36"/>
      <c r="AV2087" s="36"/>
      <c r="AW2087" s="36"/>
    </row>
    <row r="2088" spans="42:49">
      <c r="AP2088" s="36"/>
      <c r="AQ2088" s="36"/>
      <c r="AR2088" s="36"/>
      <c r="AS2088" s="36"/>
      <c r="AT2088" s="36"/>
      <c r="AU2088" s="36"/>
      <c r="AV2088" s="36"/>
      <c r="AW2088" s="36"/>
    </row>
    <row r="2089" spans="42:49">
      <c r="AP2089" s="36"/>
      <c r="AQ2089" s="36"/>
      <c r="AR2089" s="36"/>
      <c r="AS2089" s="36"/>
      <c r="AT2089" s="36"/>
      <c r="AU2089" s="36"/>
      <c r="AV2089" s="36"/>
      <c r="AW2089" s="36"/>
    </row>
    <row r="2090" spans="42:49">
      <c r="AP2090" s="36"/>
      <c r="AQ2090" s="36"/>
      <c r="AR2090" s="36"/>
      <c r="AS2090" s="36"/>
      <c r="AT2090" s="36"/>
      <c r="AU2090" s="36"/>
      <c r="AV2090" s="36"/>
      <c r="AW2090" s="36"/>
    </row>
    <row r="2091" spans="42:49">
      <c r="AP2091" s="36"/>
      <c r="AQ2091" s="36"/>
      <c r="AR2091" s="36"/>
      <c r="AS2091" s="36"/>
      <c r="AT2091" s="36"/>
      <c r="AU2091" s="36"/>
      <c r="AV2091" s="36"/>
      <c r="AW2091" s="36"/>
    </row>
    <row r="2092" spans="42:49">
      <c r="AP2092" s="36"/>
      <c r="AQ2092" s="36"/>
      <c r="AR2092" s="36"/>
      <c r="AS2092" s="36"/>
      <c r="AT2092" s="36"/>
      <c r="AU2092" s="36"/>
      <c r="AV2092" s="36"/>
      <c r="AW2092" s="36"/>
    </row>
    <row r="2093" spans="42:49">
      <c r="AP2093" s="36"/>
      <c r="AQ2093" s="36"/>
      <c r="AR2093" s="36"/>
      <c r="AS2093" s="36"/>
      <c r="AT2093" s="36"/>
      <c r="AU2093" s="36"/>
      <c r="AV2093" s="36"/>
      <c r="AW2093" s="36"/>
    </row>
    <row r="2094" spans="42:49">
      <c r="AP2094" s="36"/>
      <c r="AQ2094" s="36"/>
      <c r="AR2094" s="36"/>
      <c r="AS2094" s="36"/>
      <c r="AT2094" s="36"/>
      <c r="AU2094" s="36"/>
      <c r="AV2094" s="36"/>
      <c r="AW2094" s="36"/>
    </row>
    <row r="2095" spans="42:49">
      <c r="AP2095" s="36"/>
      <c r="AQ2095" s="36"/>
      <c r="AR2095" s="36"/>
      <c r="AS2095" s="36"/>
      <c r="AT2095" s="36"/>
      <c r="AU2095" s="36"/>
      <c r="AV2095" s="36"/>
      <c r="AW2095" s="36"/>
    </row>
    <row r="2096" spans="42:49">
      <c r="AP2096" s="36"/>
      <c r="AQ2096" s="36"/>
      <c r="AR2096" s="36"/>
      <c r="AS2096" s="36"/>
      <c r="AT2096" s="36"/>
      <c r="AU2096" s="36"/>
      <c r="AV2096" s="36"/>
      <c r="AW2096" s="36"/>
    </row>
    <row r="2097" spans="42:49">
      <c r="AP2097" s="36"/>
      <c r="AQ2097" s="36"/>
      <c r="AR2097" s="36"/>
      <c r="AS2097" s="36"/>
      <c r="AT2097" s="36"/>
      <c r="AU2097" s="36"/>
      <c r="AV2097" s="36"/>
      <c r="AW2097" s="36"/>
    </row>
    <row r="2098" spans="42:49">
      <c r="AP2098" s="36"/>
      <c r="AQ2098" s="36"/>
      <c r="AR2098" s="36"/>
      <c r="AS2098" s="36"/>
      <c r="AT2098" s="36"/>
      <c r="AU2098" s="36"/>
      <c r="AV2098" s="36"/>
      <c r="AW2098" s="36"/>
    </row>
    <row r="2099" spans="42:49">
      <c r="AP2099" s="36"/>
      <c r="AQ2099" s="36"/>
      <c r="AR2099" s="36"/>
      <c r="AS2099" s="36"/>
      <c r="AT2099" s="36"/>
      <c r="AU2099" s="36"/>
      <c r="AV2099" s="36"/>
      <c r="AW2099" s="36"/>
    </row>
    <row r="2100" spans="42:49">
      <c r="AP2100" s="36"/>
      <c r="AQ2100" s="36"/>
      <c r="AR2100" s="36"/>
      <c r="AS2100" s="36"/>
      <c r="AT2100" s="36"/>
      <c r="AU2100" s="36"/>
      <c r="AV2100" s="36"/>
      <c r="AW2100" s="36"/>
    </row>
    <row r="2101" spans="42:49">
      <c r="AP2101" s="36"/>
      <c r="AQ2101" s="36"/>
      <c r="AR2101" s="36"/>
      <c r="AS2101" s="36"/>
      <c r="AT2101" s="36"/>
      <c r="AU2101" s="36"/>
      <c r="AV2101" s="36"/>
      <c r="AW2101" s="36"/>
    </row>
    <row r="2102" spans="42:49">
      <c r="AP2102" s="36"/>
      <c r="AQ2102" s="36"/>
      <c r="AR2102" s="36"/>
      <c r="AS2102" s="36"/>
      <c r="AT2102" s="36"/>
      <c r="AU2102" s="36"/>
      <c r="AV2102" s="36"/>
      <c r="AW2102" s="36"/>
    </row>
    <row r="2103" spans="42:49">
      <c r="AP2103" s="36"/>
      <c r="AQ2103" s="36"/>
      <c r="AR2103" s="36"/>
      <c r="AS2103" s="36"/>
      <c r="AT2103" s="36"/>
      <c r="AU2103" s="36"/>
      <c r="AV2103" s="36"/>
      <c r="AW2103" s="36"/>
    </row>
    <row r="2104" spans="42:49">
      <c r="AP2104" s="36"/>
      <c r="AQ2104" s="36"/>
      <c r="AR2104" s="36"/>
      <c r="AS2104" s="36"/>
      <c r="AT2104" s="36"/>
      <c r="AU2104" s="36"/>
      <c r="AV2104" s="36"/>
      <c r="AW2104" s="36"/>
    </row>
    <row r="2105" spans="42:49">
      <c r="AP2105" s="36"/>
      <c r="AQ2105" s="36"/>
      <c r="AR2105" s="36"/>
      <c r="AS2105" s="36"/>
      <c r="AT2105" s="36"/>
      <c r="AU2105" s="36"/>
      <c r="AV2105" s="36"/>
      <c r="AW2105" s="36"/>
    </row>
    <row r="2106" spans="42:49">
      <c r="AP2106" s="36"/>
      <c r="AQ2106" s="36"/>
      <c r="AR2106" s="36"/>
      <c r="AS2106" s="36"/>
      <c r="AT2106" s="36"/>
      <c r="AU2106" s="36"/>
      <c r="AV2106" s="36"/>
      <c r="AW2106" s="36"/>
    </row>
    <row r="2107" spans="42:49">
      <c r="AP2107" s="36"/>
      <c r="AQ2107" s="36"/>
      <c r="AR2107" s="36"/>
      <c r="AS2107" s="36"/>
      <c r="AT2107" s="36"/>
      <c r="AU2107" s="36"/>
      <c r="AV2107" s="36"/>
      <c r="AW2107" s="36"/>
    </row>
    <row r="2108" spans="42:49">
      <c r="AP2108" s="36"/>
      <c r="AQ2108" s="36"/>
      <c r="AR2108" s="36"/>
      <c r="AS2108" s="36"/>
      <c r="AT2108" s="36"/>
      <c r="AU2108" s="36"/>
      <c r="AV2108" s="36"/>
      <c r="AW2108" s="36"/>
    </row>
    <row r="2109" spans="42:49">
      <c r="AP2109" s="36"/>
      <c r="AQ2109" s="36"/>
      <c r="AR2109" s="36"/>
      <c r="AS2109" s="36"/>
      <c r="AT2109" s="36"/>
      <c r="AU2109" s="36"/>
      <c r="AV2109" s="36"/>
      <c r="AW2109" s="36"/>
    </row>
    <row r="2110" spans="42:49">
      <c r="AP2110" s="36"/>
      <c r="AQ2110" s="36"/>
      <c r="AR2110" s="36"/>
      <c r="AS2110" s="36"/>
      <c r="AT2110" s="36"/>
      <c r="AU2110" s="36"/>
      <c r="AV2110" s="36"/>
      <c r="AW2110" s="36"/>
    </row>
    <row r="2111" spans="42:49">
      <c r="AP2111" s="36"/>
      <c r="AQ2111" s="36"/>
      <c r="AR2111" s="36"/>
      <c r="AS2111" s="36"/>
      <c r="AT2111" s="36"/>
      <c r="AU2111" s="36"/>
      <c r="AV2111" s="36"/>
      <c r="AW2111" s="36"/>
    </row>
    <row r="2112" spans="42:49">
      <c r="AP2112" s="36"/>
      <c r="AQ2112" s="36"/>
      <c r="AR2112" s="36"/>
      <c r="AS2112" s="36"/>
      <c r="AT2112" s="36"/>
      <c r="AU2112" s="36"/>
      <c r="AV2112" s="36"/>
      <c r="AW2112" s="36"/>
    </row>
    <row r="2113" spans="42:49">
      <c r="AP2113" s="36"/>
      <c r="AQ2113" s="36"/>
      <c r="AR2113" s="36"/>
      <c r="AS2113" s="36"/>
      <c r="AT2113" s="36"/>
      <c r="AU2113" s="36"/>
      <c r="AV2113" s="36"/>
      <c r="AW2113" s="36"/>
    </row>
    <row r="2114" spans="42:49">
      <c r="AP2114" s="36"/>
      <c r="AQ2114" s="36"/>
      <c r="AR2114" s="36"/>
      <c r="AS2114" s="36"/>
      <c r="AT2114" s="36"/>
      <c r="AU2114" s="36"/>
      <c r="AV2114" s="36"/>
      <c r="AW2114" s="36"/>
    </row>
    <row r="2115" spans="42:49">
      <c r="AP2115" s="36"/>
      <c r="AQ2115" s="36"/>
      <c r="AR2115" s="36"/>
      <c r="AS2115" s="36"/>
      <c r="AT2115" s="36"/>
      <c r="AU2115" s="36"/>
      <c r="AV2115" s="36"/>
      <c r="AW2115" s="36"/>
    </row>
    <row r="2116" spans="42:49">
      <c r="AP2116" s="36"/>
      <c r="AQ2116" s="36"/>
      <c r="AR2116" s="36"/>
      <c r="AS2116" s="36"/>
      <c r="AT2116" s="36"/>
      <c r="AU2116" s="36"/>
      <c r="AV2116" s="36"/>
      <c r="AW2116" s="36"/>
    </row>
    <row r="2117" spans="42:49">
      <c r="AP2117" s="36"/>
      <c r="AQ2117" s="36"/>
      <c r="AR2117" s="36"/>
      <c r="AS2117" s="36"/>
      <c r="AT2117" s="36"/>
      <c r="AU2117" s="36"/>
      <c r="AV2117" s="36"/>
      <c r="AW2117" s="36"/>
    </row>
    <row r="2118" spans="42:49">
      <c r="AP2118" s="36"/>
      <c r="AQ2118" s="36"/>
      <c r="AR2118" s="36"/>
      <c r="AS2118" s="36"/>
      <c r="AT2118" s="36"/>
      <c r="AU2118" s="36"/>
      <c r="AV2118" s="36"/>
      <c r="AW2118" s="36"/>
    </row>
    <row r="2119" spans="42:49">
      <c r="AP2119" s="36"/>
      <c r="AQ2119" s="36"/>
      <c r="AR2119" s="36"/>
      <c r="AS2119" s="36"/>
      <c r="AT2119" s="36"/>
      <c r="AU2119" s="36"/>
      <c r="AV2119" s="36"/>
      <c r="AW2119" s="36"/>
    </row>
    <row r="2120" spans="42:49">
      <c r="AP2120" s="36"/>
      <c r="AQ2120" s="36"/>
      <c r="AR2120" s="36"/>
      <c r="AS2120" s="36"/>
      <c r="AT2120" s="36"/>
      <c r="AU2120" s="36"/>
      <c r="AV2120" s="36"/>
      <c r="AW2120" s="36"/>
    </row>
    <row r="2121" spans="42:49">
      <c r="AP2121" s="36"/>
      <c r="AQ2121" s="36"/>
      <c r="AR2121" s="36"/>
      <c r="AS2121" s="36"/>
      <c r="AT2121" s="36"/>
      <c r="AU2121" s="36"/>
      <c r="AV2121" s="36"/>
      <c r="AW2121" s="36"/>
    </row>
    <row r="2122" spans="42:49">
      <c r="AP2122" s="36"/>
      <c r="AQ2122" s="36"/>
      <c r="AR2122" s="36"/>
      <c r="AS2122" s="36"/>
      <c r="AT2122" s="36"/>
      <c r="AU2122" s="36"/>
      <c r="AV2122" s="36"/>
      <c r="AW2122" s="36"/>
    </row>
    <row r="2123" spans="42:49">
      <c r="AP2123" s="36"/>
      <c r="AQ2123" s="36"/>
      <c r="AR2123" s="36"/>
      <c r="AS2123" s="36"/>
      <c r="AT2123" s="36"/>
      <c r="AU2123" s="36"/>
      <c r="AV2123" s="36"/>
      <c r="AW2123" s="36"/>
    </row>
    <row r="2124" spans="42:49">
      <c r="AP2124" s="36"/>
      <c r="AQ2124" s="36"/>
      <c r="AR2124" s="36"/>
      <c r="AS2124" s="36"/>
      <c r="AT2124" s="36"/>
      <c r="AU2124" s="36"/>
      <c r="AV2124" s="36"/>
      <c r="AW2124" s="36"/>
    </row>
    <row r="2125" spans="42:49">
      <c r="AP2125" s="36"/>
      <c r="AQ2125" s="36"/>
      <c r="AR2125" s="36"/>
      <c r="AS2125" s="36"/>
      <c r="AT2125" s="36"/>
      <c r="AU2125" s="36"/>
      <c r="AV2125" s="36"/>
      <c r="AW2125" s="36"/>
    </row>
    <row r="2126" spans="42:49">
      <c r="AP2126" s="36"/>
      <c r="AQ2126" s="36"/>
      <c r="AR2126" s="36"/>
      <c r="AS2126" s="36"/>
      <c r="AT2126" s="36"/>
      <c r="AU2126" s="36"/>
      <c r="AV2126" s="36"/>
      <c r="AW2126" s="36"/>
    </row>
    <row r="2127" spans="42:49">
      <c r="AP2127" s="36"/>
      <c r="AQ2127" s="36"/>
      <c r="AR2127" s="36"/>
      <c r="AS2127" s="36"/>
      <c r="AT2127" s="36"/>
      <c r="AU2127" s="36"/>
      <c r="AV2127" s="36"/>
      <c r="AW2127" s="36"/>
    </row>
    <row r="2128" spans="42:49">
      <c r="AP2128" s="36"/>
      <c r="AQ2128" s="36"/>
      <c r="AR2128" s="36"/>
      <c r="AS2128" s="36"/>
      <c r="AT2128" s="36"/>
      <c r="AU2128" s="36"/>
      <c r="AV2128" s="36"/>
      <c r="AW2128" s="36"/>
    </row>
    <row r="2129" spans="42:49">
      <c r="AP2129" s="36"/>
      <c r="AQ2129" s="36"/>
      <c r="AR2129" s="36"/>
      <c r="AS2129" s="36"/>
      <c r="AT2129" s="36"/>
      <c r="AU2129" s="36"/>
      <c r="AV2129" s="36"/>
      <c r="AW2129" s="36"/>
    </row>
    <row r="2130" spans="42:49">
      <c r="AP2130" s="36"/>
      <c r="AQ2130" s="36"/>
      <c r="AR2130" s="36"/>
      <c r="AS2130" s="36"/>
      <c r="AT2130" s="36"/>
      <c r="AU2130" s="36"/>
      <c r="AV2130" s="36"/>
      <c r="AW2130" s="36"/>
    </row>
    <row r="2131" spans="42:49">
      <c r="AP2131" s="36"/>
      <c r="AQ2131" s="36"/>
      <c r="AR2131" s="36"/>
      <c r="AS2131" s="36"/>
      <c r="AT2131" s="36"/>
      <c r="AU2131" s="36"/>
      <c r="AV2131" s="36"/>
      <c r="AW2131" s="36"/>
    </row>
    <row r="2132" spans="42:49">
      <c r="AP2132" s="36"/>
      <c r="AQ2132" s="36"/>
      <c r="AR2132" s="36"/>
      <c r="AS2132" s="36"/>
      <c r="AT2132" s="36"/>
      <c r="AU2132" s="36"/>
      <c r="AV2132" s="36"/>
      <c r="AW2132" s="36"/>
    </row>
    <row r="2133" spans="42:49">
      <c r="AP2133" s="36"/>
      <c r="AQ2133" s="36"/>
      <c r="AR2133" s="36"/>
      <c r="AS2133" s="36"/>
      <c r="AT2133" s="36"/>
      <c r="AU2133" s="36"/>
      <c r="AV2133" s="36"/>
      <c r="AW2133" s="36"/>
    </row>
    <row r="2134" spans="42:49">
      <c r="AP2134" s="36"/>
      <c r="AQ2134" s="36"/>
      <c r="AR2134" s="36"/>
      <c r="AS2134" s="36"/>
      <c r="AT2134" s="36"/>
      <c r="AU2134" s="36"/>
      <c r="AV2134" s="36"/>
      <c r="AW2134" s="36"/>
    </row>
    <row r="2135" spans="42:49">
      <c r="AP2135" s="36"/>
      <c r="AQ2135" s="36"/>
      <c r="AR2135" s="36"/>
      <c r="AS2135" s="36"/>
      <c r="AT2135" s="36"/>
      <c r="AU2135" s="36"/>
      <c r="AV2135" s="36"/>
      <c r="AW2135" s="36"/>
    </row>
    <row r="2136" spans="42:49">
      <c r="AP2136" s="36"/>
      <c r="AQ2136" s="36"/>
      <c r="AR2136" s="36"/>
      <c r="AS2136" s="36"/>
      <c r="AT2136" s="36"/>
      <c r="AU2136" s="36"/>
      <c r="AV2136" s="36"/>
      <c r="AW2136" s="36"/>
    </row>
    <row r="2137" spans="42:49">
      <c r="AP2137" s="36"/>
      <c r="AQ2137" s="36"/>
      <c r="AR2137" s="36"/>
      <c r="AS2137" s="36"/>
      <c r="AT2137" s="36"/>
      <c r="AU2137" s="36"/>
      <c r="AV2137" s="36"/>
      <c r="AW2137" s="36"/>
    </row>
    <row r="2138" spans="42:49">
      <c r="AP2138" s="36"/>
      <c r="AQ2138" s="36"/>
      <c r="AR2138" s="36"/>
      <c r="AS2138" s="36"/>
      <c r="AT2138" s="36"/>
      <c r="AU2138" s="36"/>
      <c r="AV2138" s="36"/>
      <c r="AW2138" s="36"/>
    </row>
    <row r="2139" spans="42:49">
      <c r="AP2139" s="36"/>
      <c r="AQ2139" s="36"/>
      <c r="AR2139" s="36"/>
      <c r="AS2139" s="36"/>
      <c r="AT2139" s="36"/>
      <c r="AU2139" s="36"/>
      <c r="AV2139" s="36"/>
      <c r="AW2139" s="36"/>
    </row>
    <row r="2140" spans="42:49">
      <c r="AP2140" s="36"/>
      <c r="AQ2140" s="36"/>
      <c r="AR2140" s="36"/>
      <c r="AS2140" s="36"/>
      <c r="AT2140" s="36"/>
      <c r="AU2140" s="36"/>
      <c r="AV2140" s="36"/>
      <c r="AW2140" s="36"/>
    </row>
    <row r="2141" spans="42:49">
      <c r="AP2141" s="36"/>
      <c r="AQ2141" s="36"/>
      <c r="AR2141" s="36"/>
      <c r="AS2141" s="36"/>
      <c r="AT2141" s="36"/>
      <c r="AU2141" s="36"/>
      <c r="AV2141" s="36"/>
      <c r="AW2141" s="36"/>
    </row>
    <row r="2142" spans="42:49">
      <c r="AP2142" s="36"/>
      <c r="AQ2142" s="36"/>
      <c r="AR2142" s="36"/>
      <c r="AS2142" s="36"/>
      <c r="AT2142" s="36"/>
      <c r="AU2142" s="36"/>
      <c r="AV2142" s="36"/>
      <c r="AW2142" s="36"/>
    </row>
    <row r="2143" spans="42:49">
      <c r="AP2143" s="36"/>
      <c r="AQ2143" s="36"/>
      <c r="AR2143" s="36"/>
      <c r="AS2143" s="36"/>
      <c r="AT2143" s="36"/>
      <c r="AU2143" s="36"/>
      <c r="AV2143" s="36"/>
      <c r="AW2143" s="36"/>
    </row>
    <row r="2144" spans="42:49">
      <c r="AP2144" s="36"/>
      <c r="AQ2144" s="36"/>
      <c r="AR2144" s="36"/>
      <c r="AS2144" s="36"/>
      <c r="AT2144" s="36"/>
      <c r="AU2144" s="36"/>
      <c r="AV2144" s="36"/>
      <c r="AW2144" s="36"/>
    </row>
    <row r="2145" spans="42:49">
      <c r="AP2145" s="36"/>
      <c r="AQ2145" s="36"/>
      <c r="AR2145" s="36"/>
      <c r="AS2145" s="36"/>
      <c r="AT2145" s="36"/>
      <c r="AU2145" s="36"/>
      <c r="AV2145" s="36"/>
      <c r="AW2145" s="36"/>
    </row>
    <row r="2146" spans="42:49">
      <c r="AP2146" s="36"/>
      <c r="AQ2146" s="36"/>
      <c r="AR2146" s="36"/>
      <c r="AS2146" s="36"/>
      <c r="AT2146" s="36"/>
      <c r="AU2146" s="36"/>
      <c r="AV2146" s="36"/>
      <c r="AW2146" s="36"/>
    </row>
    <row r="2147" spans="42:49">
      <c r="AP2147" s="36"/>
      <c r="AQ2147" s="36"/>
      <c r="AR2147" s="36"/>
      <c r="AS2147" s="36"/>
      <c r="AT2147" s="36"/>
      <c r="AU2147" s="36"/>
      <c r="AV2147" s="36"/>
      <c r="AW2147" s="36"/>
    </row>
    <row r="2148" spans="42:49">
      <c r="AP2148" s="36"/>
      <c r="AQ2148" s="36"/>
      <c r="AR2148" s="36"/>
      <c r="AS2148" s="36"/>
      <c r="AT2148" s="36"/>
      <c r="AU2148" s="36"/>
      <c r="AV2148" s="36"/>
      <c r="AW2148" s="36"/>
    </row>
    <row r="2149" spans="42:49">
      <c r="AP2149" s="36"/>
      <c r="AQ2149" s="36"/>
      <c r="AR2149" s="36"/>
      <c r="AS2149" s="36"/>
      <c r="AT2149" s="36"/>
      <c r="AU2149" s="36"/>
      <c r="AV2149" s="36"/>
      <c r="AW2149" s="36"/>
    </row>
    <row r="2150" spans="42:49">
      <c r="AP2150" s="36"/>
      <c r="AQ2150" s="36"/>
      <c r="AR2150" s="36"/>
      <c r="AS2150" s="36"/>
      <c r="AT2150" s="36"/>
      <c r="AU2150" s="36"/>
      <c r="AV2150" s="36"/>
      <c r="AW2150" s="36"/>
    </row>
    <row r="2151" spans="42:49">
      <c r="AP2151" s="36"/>
      <c r="AQ2151" s="36"/>
      <c r="AR2151" s="36"/>
      <c r="AS2151" s="36"/>
      <c r="AT2151" s="36"/>
      <c r="AU2151" s="36"/>
      <c r="AV2151" s="36"/>
      <c r="AW2151" s="36"/>
    </row>
    <row r="2152" spans="42:49">
      <c r="AP2152" s="36"/>
      <c r="AQ2152" s="36"/>
      <c r="AR2152" s="36"/>
      <c r="AS2152" s="36"/>
      <c r="AT2152" s="36"/>
      <c r="AU2152" s="36"/>
      <c r="AV2152" s="36"/>
      <c r="AW2152" s="36"/>
    </row>
    <row r="2153" spans="42:49">
      <c r="AP2153" s="36"/>
      <c r="AQ2153" s="36"/>
      <c r="AR2153" s="36"/>
      <c r="AS2153" s="36"/>
      <c r="AT2153" s="36"/>
      <c r="AU2153" s="36"/>
      <c r="AV2153" s="36"/>
      <c r="AW2153" s="36"/>
    </row>
    <row r="2154" spans="42:49">
      <c r="AP2154" s="36"/>
      <c r="AQ2154" s="36"/>
      <c r="AR2154" s="36"/>
      <c r="AS2154" s="36"/>
      <c r="AT2154" s="36"/>
      <c r="AU2154" s="36"/>
      <c r="AV2154" s="36"/>
      <c r="AW2154" s="36"/>
    </row>
    <row r="2155" spans="42:49">
      <c r="AP2155" s="36"/>
      <c r="AQ2155" s="36"/>
      <c r="AR2155" s="36"/>
      <c r="AS2155" s="36"/>
      <c r="AT2155" s="36"/>
      <c r="AU2155" s="36"/>
      <c r="AV2155" s="36"/>
      <c r="AW2155" s="36"/>
    </row>
    <row r="2156" spans="42:49">
      <c r="AP2156" s="36"/>
      <c r="AQ2156" s="36"/>
      <c r="AR2156" s="36"/>
      <c r="AS2156" s="36"/>
      <c r="AT2156" s="36"/>
      <c r="AU2156" s="36"/>
      <c r="AV2156" s="36"/>
      <c r="AW2156" s="36"/>
    </row>
    <row r="2157" spans="42:49">
      <c r="AP2157" s="36"/>
      <c r="AQ2157" s="36"/>
      <c r="AR2157" s="36"/>
      <c r="AS2157" s="36"/>
      <c r="AT2157" s="36"/>
      <c r="AU2157" s="36"/>
      <c r="AV2157" s="36"/>
      <c r="AW2157" s="36"/>
    </row>
    <row r="2158" spans="42:49">
      <c r="AP2158" s="36"/>
      <c r="AQ2158" s="36"/>
      <c r="AR2158" s="36"/>
      <c r="AS2158" s="36"/>
      <c r="AT2158" s="36"/>
      <c r="AU2158" s="36"/>
      <c r="AV2158" s="36"/>
      <c r="AW2158" s="36"/>
    </row>
    <row r="2159" spans="42:49">
      <c r="AP2159" s="36"/>
      <c r="AQ2159" s="36"/>
      <c r="AR2159" s="36"/>
      <c r="AS2159" s="36"/>
      <c r="AT2159" s="36"/>
      <c r="AU2159" s="36"/>
      <c r="AV2159" s="36"/>
      <c r="AW2159" s="36"/>
    </row>
    <row r="2160" spans="42:49">
      <c r="AP2160" s="36"/>
      <c r="AQ2160" s="36"/>
      <c r="AR2160" s="36"/>
      <c r="AS2160" s="36"/>
      <c r="AT2160" s="36"/>
      <c r="AU2160" s="36"/>
      <c r="AV2160" s="36"/>
      <c r="AW2160" s="36"/>
    </row>
    <row r="2161" spans="42:49">
      <c r="AP2161" s="36"/>
      <c r="AQ2161" s="36"/>
      <c r="AR2161" s="36"/>
      <c r="AS2161" s="36"/>
      <c r="AT2161" s="36"/>
      <c r="AU2161" s="36"/>
      <c r="AV2161" s="36"/>
      <c r="AW2161" s="36"/>
    </row>
    <row r="2162" spans="42:49">
      <c r="AP2162" s="36"/>
      <c r="AQ2162" s="36"/>
      <c r="AR2162" s="36"/>
      <c r="AS2162" s="36"/>
      <c r="AT2162" s="36"/>
      <c r="AU2162" s="36"/>
      <c r="AV2162" s="36"/>
      <c r="AW2162" s="36"/>
    </row>
    <row r="2163" spans="42:49">
      <c r="AP2163" s="36"/>
      <c r="AQ2163" s="36"/>
      <c r="AR2163" s="36"/>
      <c r="AS2163" s="36"/>
      <c r="AT2163" s="36"/>
      <c r="AU2163" s="36"/>
      <c r="AV2163" s="36"/>
      <c r="AW2163" s="36"/>
    </row>
    <row r="2164" spans="42:49">
      <c r="AP2164" s="36"/>
      <c r="AQ2164" s="36"/>
      <c r="AR2164" s="36"/>
      <c r="AS2164" s="36"/>
      <c r="AT2164" s="36"/>
      <c r="AU2164" s="36"/>
      <c r="AV2164" s="36"/>
      <c r="AW2164" s="36"/>
    </row>
    <row r="2165" spans="42:49">
      <c r="AP2165" s="36"/>
      <c r="AQ2165" s="36"/>
      <c r="AR2165" s="36"/>
      <c r="AS2165" s="36"/>
      <c r="AT2165" s="36"/>
      <c r="AU2165" s="36"/>
      <c r="AV2165" s="36"/>
      <c r="AW2165" s="36"/>
    </row>
    <row r="2166" spans="42:49">
      <c r="AP2166" s="36"/>
      <c r="AQ2166" s="36"/>
      <c r="AR2166" s="36"/>
      <c r="AS2166" s="36"/>
      <c r="AT2166" s="36"/>
      <c r="AU2166" s="36"/>
      <c r="AV2166" s="36"/>
      <c r="AW2166" s="36"/>
    </row>
    <row r="2167" spans="42:49">
      <c r="AP2167" s="36"/>
      <c r="AQ2167" s="36"/>
      <c r="AR2167" s="36"/>
      <c r="AS2167" s="36"/>
      <c r="AT2167" s="36"/>
      <c r="AU2167" s="36"/>
      <c r="AV2167" s="36"/>
      <c r="AW2167" s="36"/>
    </row>
    <row r="2168" spans="42:49">
      <c r="AP2168" s="36"/>
      <c r="AQ2168" s="36"/>
      <c r="AR2168" s="36"/>
      <c r="AS2168" s="36"/>
      <c r="AT2168" s="36"/>
      <c r="AU2168" s="36"/>
      <c r="AV2168" s="36"/>
      <c r="AW2168" s="36"/>
    </row>
    <row r="2169" spans="42:49">
      <c r="AP2169" s="36"/>
      <c r="AQ2169" s="36"/>
      <c r="AR2169" s="36"/>
      <c r="AS2169" s="36"/>
      <c r="AT2169" s="36"/>
      <c r="AU2169" s="36"/>
      <c r="AV2169" s="36"/>
      <c r="AW2169" s="36"/>
    </row>
    <row r="2170" spans="42:49">
      <c r="AP2170" s="36"/>
      <c r="AQ2170" s="36"/>
      <c r="AR2170" s="36"/>
      <c r="AS2170" s="36"/>
      <c r="AT2170" s="36"/>
      <c r="AU2170" s="36"/>
      <c r="AV2170" s="36"/>
      <c r="AW2170" s="36"/>
    </row>
    <row r="2171" spans="42:49">
      <c r="AP2171" s="36"/>
      <c r="AQ2171" s="36"/>
      <c r="AR2171" s="36"/>
      <c r="AS2171" s="36"/>
      <c r="AT2171" s="36"/>
      <c r="AU2171" s="36"/>
      <c r="AV2171" s="36"/>
      <c r="AW2171" s="36"/>
    </row>
    <row r="2172" spans="42:49">
      <c r="AP2172" s="36"/>
      <c r="AQ2172" s="36"/>
      <c r="AR2172" s="36"/>
      <c r="AS2172" s="36"/>
      <c r="AT2172" s="36"/>
      <c r="AU2172" s="36"/>
      <c r="AV2172" s="36"/>
      <c r="AW2172" s="36"/>
    </row>
    <row r="2173" spans="42:49">
      <c r="AP2173" s="36"/>
      <c r="AQ2173" s="36"/>
      <c r="AR2173" s="36"/>
      <c r="AS2173" s="36"/>
      <c r="AT2173" s="36"/>
      <c r="AU2173" s="36"/>
      <c r="AV2173" s="36"/>
      <c r="AW2173" s="36"/>
    </row>
    <row r="2174" spans="42:49">
      <c r="AP2174" s="36"/>
      <c r="AQ2174" s="36"/>
      <c r="AR2174" s="36"/>
      <c r="AS2174" s="36"/>
      <c r="AT2174" s="36"/>
      <c r="AU2174" s="36"/>
      <c r="AV2174" s="36"/>
      <c r="AW2174" s="36"/>
    </row>
    <row r="2175" spans="42:49">
      <c r="AP2175" s="36"/>
      <c r="AQ2175" s="36"/>
      <c r="AR2175" s="36"/>
      <c r="AS2175" s="36"/>
      <c r="AT2175" s="36"/>
      <c r="AU2175" s="36"/>
      <c r="AV2175" s="36"/>
      <c r="AW2175" s="36"/>
    </row>
    <row r="2176" spans="42:49">
      <c r="AP2176" s="36"/>
      <c r="AQ2176" s="36"/>
      <c r="AR2176" s="36"/>
      <c r="AS2176" s="36"/>
      <c r="AT2176" s="36"/>
      <c r="AU2176" s="36"/>
      <c r="AV2176" s="36"/>
      <c r="AW2176" s="36"/>
    </row>
    <row r="2177" spans="42:49">
      <c r="AP2177" s="36"/>
      <c r="AQ2177" s="36"/>
      <c r="AR2177" s="36"/>
      <c r="AS2177" s="36"/>
      <c r="AT2177" s="36"/>
      <c r="AU2177" s="36"/>
      <c r="AV2177" s="36"/>
      <c r="AW2177" s="36"/>
    </row>
    <row r="2178" spans="42:49">
      <c r="AP2178" s="36"/>
      <c r="AQ2178" s="36"/>
      <c r="AR2178" s="36"/>
      <c r="AS2178" s="36"/>
      <c r="AT2178" s="36"/>
      <c r="AU2178" s="36"/>
      <c r="AV2178" s="36"/>
      <c r="AW2178" s="36"/>
    </row>
    <row r="2179" spans="42:49">
      <c r="AP2179" s="36"/>
      <c r="AQ2179" s="36"/>
      <c r="AR2179" s="36"/>
      <c r="AS2179" s="36"/>
      <c r="AT2179" s="36"/>
      <c r="AU2179" s="36"/>
      <c r="AV2179" s="36"/>
      <c r="AW2179" s="36"/>
    </row>
    <row r="2180" spans="42:49">
      <c r="AP2180" s="36"/>
      <c r="AQ2180" s="36"/>
      <c r="AR2180" s="36"/>
      <c r="AS2180" s="36"/>
      <c r="AT2180" s="36"/>
      <c r="AU2180" s="36"/>
      <c r="AV2180" s="36"/>
      <c r="AW2180" s="36"/>
    </row>
    <row r="2181" spans="42:49">
      <c r="AP2181" s="36"/>
      <c r="AQ2181" s="36"/>
      <c r="AR2181" s="36"/>
      <c r="AS2181" s="36"/>
      <c r="AT2181" s="36"/>
      <c r="AU2181" s="36"/>
      <c r="AV2181" s="36"/>
      <c r="AW2181" s="36"/>
    </row>
    <row r="2182" spans="42:49">
      <c r="AP2182" s="36"/>
      <c r="AQ2182" s="36"/>
      <c r="AR2182" s="36"/>
      <c r="AS2182" s="36"/>
      <c r="AT2182" s="36"/>
      <c r="AU2182" s="36"/>
      <c r="AV2182" s="36"/>
      <c r="AW2182" s="36"/>
    </row>
    <row r="2183" spans="42:49">
      <c r="AP2183" s="36"/>
      <c r="AQ2183" s="36"/>
      <c r="AR2183" s="36"/>
      <c r="AS2183" s="36"/>
      <c r="AT2183" s="36"/>
      <c r="AU2183" s="36"/>
      <c r="AV2183" s="36"/>
      <c r="AW2183" s="36"/>
    </row>
    <row r="2184" spans="42:49">
      <c r="AP2184" s="36"/>
      <c r="AQ2184" s="36"/>
      <c r="AR2184" s="36"/>
      <c r="AS2184" s="36"/>
      <c r="AT2184" s="36"/>
      <c r="AU2184" s="36"/>
      <c r="AV2184" s="36"/>
      <c r="AW2184" s="36"/>
    </row>
    <row r="2185" spans="42:49">
      <c r="AP2185" s="36"/>
      <c r="AQ2185" s="36"/>
      <c r="AR2185" s="36"/>
      <c r="AS2185" s="36"/>
      <c r="AT2185" s="36"/>
      <c r="AU2185" s="36"/>
      <c r="AV2185" s="36"/>
      <c r="AW2185" s="36"/>
    </row>
    <row r="2186" spans="42:49">
      <c r="AP2186" s="36"/>
      <c r="AQ2186" s="36"/>
      <c r="AR2186" s="36"/>
      <c r="AS2186" s="36"/>
      <c r="AT2186" s="36"/>
      <c r="AU2186" s="36"/>
      <c r="AV2186" s="36"/>
      <c r="AW2186" s="36"/>
    </row>
    <row r="2187" spans="42:49">
      <c r="AP2187" s="36"/>
      <c r="AQ2187" s="36"/>
      <c r="AR2187" s="36"/>
      <c r="AS2187" s="36"/>
      <c r="AT2187" s="36"/>
      <c r="AU2187" s="36"/>
      <c r="AV2187" s="36"/>
      <c r="AW2187" s="36"/>
    </row>
    <row r="2188" spans="42:49">
      <c r="AP2188" s="36"/>
      <c r="AQ2188" s="36"/>
      <c r="AR2188" s="36"/>
      <c r="AS2188" s="36"/>
      <c r="AT2188" s="36"/>
      <c r="AU2188" s="36"/>
      <c r="AV2188" s="36"/>
      <c r="AW2188" s="36"/>
    </row>
    <row r="2189" spans="42:49">
      <c r="AP2189" s="36"/>
      <c r="AQ2189" s="36"/>
      <c r="AR2189" s="36"/>
      <c r="AS2189" s="36"/>
      <c r="AT2189" s="36"/>
      <c r="AU2189" s="36"/>
      <c r="AV2189" s="36"/>
      <c r="AW2189" s="36"/>
    </row>
    <row r="2190" spans="42:49">
      <c r="AP2190" s="36"/>
      <c r="AQ2190" s="36"/>
      <c r="AR2190" s="36"/>
      <c r="AS2190" s="36"/>
      <c r="AT2190" s="36"/>
      <c r="AU2190" s="36"/>
      <c r="AV2190" s="36"/>
      <c r="AW2190" s="36"/>
    </row>
    <row r="2191" spans="42:49">
      <c r="AP2191" s="36"/>
      <c r="AQ2191" s="36"/>
      <c r="AR2191" s="36"/>
      <c r="AS2191" s="36"/>
      <c r="AT2191" s="36"/>
      <c r="AU2191" s="36"/>
      <c r="AV2191" s="36"/>
      <c r="AW2191" s="36"/>
    </row>
    <row r="2192" spans="42:49">
      <c r="AP2192" s="36"/>
      <c r="AQ2192" s="36"/>
      <c r="AR2192" s="36"/>
      <c r="AS2192" s="36"/>
      <c r="AT2192" s="36"/>
      <c r="AU2192" s="36"/>
      <c r="AV2192" s="36"/>
      <c r="AW2192" s="36"/>
    </row>
    <row r="2193" spans="42:49">
      <c r="AP2193" s="36"/>
      <c r="AQ2193" s="36"/>
      <c r="AR2193" s="36"/>
      <c r="AS2193" s="36"/>
      <c r="AT2193" s="36"/>
      <c r="AU2193" s="36"/>
      <c r="AV2193" s="36"/>
      <c r="AW2193" s="36"/>
    </row>
    <row r="2194" spans="42:49">
      <c r="AP2194" s="36"/>
      <c r="AQ2194" s="36"/>
      <c r="AR2194" s="36"/>
      <c r="AS2194" s="36"/>
      <c r="AT2194" s="36"/>
      <c r="AU2194" s="36"/>
      <c r="AV2194" s="36"/>
      <c r="AW2194" s="36"/>
    </row>
    <row r="2195" spans="42:49">
      <c r="AP2195" s="36"/>
      <c r="AQ2195" s="36"/>
      <c r="AR2195" s="36"/>
      <c r="AS2195" s="36"/>
      <c r="AT2195" s="36"/>
      <c r="AU2195" s="36"/>
      <c r="AV2195" s="36"/>
      <c r="AW2195" s="36"/>
    </row>
    <row r="2196" spans="42:49">
      <c r="AP2196" s="36"/>
      <c r="AQ2196" s="36"/>
      <c r="AR2196" s="36"/>
      <c r="AS2196" s="36"/>
      <c r="AT2196" s="36"/>
      <c r="AU2196" s="36"/>
      <c r="AV2196" s="36"/>
      <c r="AW2196" s="36"/>
    </row>
    <row r="2197" spans="42:49">
      <c r="AP2197" s="36"/>
      <c r="AQ2197" s="36"/>
      <c r="AR2197" s="36"/>
      <c r="AS2197" s="36"/>
      <c r="AT2197" s="36"/>
      <c r="AU2197" s="36"/>
      <c r="AV2197" s="36"/>
      <c r="AW2197" s="36"/>
    </row>
    <row r="2198" spans="42:49">
      <c r="AP2198" s="36"/>
      <c r="AQ2198" s="36"/>
      <c r="AR2198" s="36"/>
      <c r="AS2198" s="36"/>
      <c r="AT2198" s="36"/>
      <c r="AU2198" s="36"/>
      <c r="AV2198" s="36"/>
      <c r="AW2198" s="36"/>
    </row>
    <row r="2199" spans="42:49">
      <c r="AP2199" s="36"/>
      <c r="AQ2199" s="36"/>
      <c r="AR2199" s="36"/>
      <c r="AS2199" s="36"/>
      <c r="AT2199" s="36"/>
      <c r="AU2199" s="36"/>
      <c r="AV2199" s="36"/>
      <c r="AW2199" s="36"/>
    </row>
    <row r="2200" spans="42:49">
      <c r="AP2200" s="36"/>
      <c r="AQ2200" s="36"/>
      <c r="AR2200" s="36"/>
      <c r="AS2200" s="36"/>
      <c r="AT2200" s="36"/>
      <c r="AU2200" s="36"/>
      <c r="AV2200" s="36"/>
      <c r="AW2200" s="36"/>
    </row>
    <row r="2201" spans="42:49">
      <c r="AP2201" s="36"/>
      <c r="AQ2201" s="36"/>
      <c r="AR2201" s="36"/>
      <c r="AS2201" s="36"/>
      <c r="AT2201" s="36"/>
      <c r="AU2201" s="36"/>
      <c r="AV2201" s="36"/>
      <c r="AW2201" s="36"/>
    </row>
    <row r="2202" spans="42:49">
      <c r="AP2202" s="36"/>
      <c r="AQ2202" s="36"/>
      <c r="AR2202" s="36"/>
      <c r="AS2202" s="36"/>
      <c r="AT2202" s="36"/>
      <c r="AU2202" s="36"/>
      <c r="AV2202" s="36"/>
      <c r="AW2202" s="36"/>
    </row>
    <row r="2203" spans="42:49">
      <c r="AP2203" s="36"/>
      <c r="AQ2203" s="36"/>
      <c r="AR2203" s="36"/>
      <c r="AS2203" s="36"/>
      <c r="AT2203" s="36"/>
      <c r="AU2203" s="36"/>
      <c r="AV2203" s="36"/>
      <c r="AW2203" s="36"/>
    </row>
    <row r="2204" spans="42:49">
      <c r="AP2204" s="36"/>
      <c r="AQ2204" s="36"/>
      <c r="AR2204" s="36"/>
      <c r="AS2204" s="36"/>
      <c r="AT2204" s="36"/>
      <c r="AU2204" s="36"/>
      <c r="AV2204" s="36"/>
      <c r="AW2204" s="36"/>
    </row>
    <row r="2205" spans="42:49">
      <c r="AP2205" s="36"/>
      <c r="AQ2205" s="36"/>
      <c r="AR2205" s="36"/>
      <c r="AS2205" s="36"/>
      <c r="AT2205" s="36"/>
      <c r="AU2205" s="36"/>
      <c r="AV2205" s="36"/>
      <c r="AW2205" s="36"/>
    </row>
    <row r="2206" spans="42:49">
      <c r="AP2206" s="36"/>
      <c r="AQ2206" s="36"/>
      <c r="AR2206" s="36"/>
      <c r="AS2206" s="36"/>
      <c r="AT2206" s="36"/>
      <c r="AU2206" s="36"/>
      <c r="AV2206" s="36"/>
      <c r="AW2206" s="36"/>
    </row>
    <row r="2207" spans="42:49">
      <c r="AP2207" s="36"/>
      <c r="AQ2207" s="36"/>
      <c r="AR2207" s="36"/>
      <c r="AS2207" s="36"/>
      <c r="AT2207" s="36"/>
      <c r="AU2207" s="36"/>
      <c r="AV2207" s="36"/>
      <c r="AW2207" s="36"/>
    </row>
    <row r="2208" spans="42:49">
      <c r="AP2208" s="36"/>
      <c r="AQ2208" s="36"/>
      <c r="AR2208" s="36"/>
      <c r="AS2208" s="36"/>
      <c r="AT2208" s="36"/>
      <c r="AU2208" s="36"/>
      <c r="AV2208" s="36"/>
      <c r="AW2208" s="36"/>
    </row>
    <row r="2209" spans="42:49">
      <c r="AP2209" s="36"/>
      <c r="AQ2209" s="36"/>
      <c r="AR2209" s="36"/>
      <c r="AS2209" s="36"/>
      <c r="AT2209" s="36"/>
      <c r="AU2209" s="36"/>
      <c r="AV2209" s="36"/>
      <c r="AW2209" s="36"/>
    </row>
    <row r="2210" spans="42:49">
      <c r="AP2210" s="36"/>
      <c r="AQ2210" s="36"/>
      <c r="AR2210" s="36"/>
      <c r="AS2210" s="36"/>
      <c r="AT2210" s="36"/>
      <c r="AU2210" s="36"/>
      <c r="AV2210" s="36"/>
      <c r="AW2210" s="36"/>
    </row>
    <row r="2211" spans="42:49">
      <c r="AP2211" s="36"/>
      <c r="AQ2211" s="36"/>
      <c r="AR2211" s="36"/>
      <c r="AS2211" s="36"/>
      <c r="AT2211" s="36"/>
      <c r="AU2211" s="36"/>
      <c r="AV2211" s="36"/>
      <c r="AW2211" s="36"/>
    </row>
    <row r="2212" spans="42:49">
      <c r="AP2212" s="36"/>
      <c r="AQ2212" s="36"/>
      <c r="AR2212" s="36"/>
      <c r="AS2212" s="36"/>
      <c r="AT2212" s="36"/>
      <c r="AU2212" s="36"/>
      <c r="AV2212" s="36"/>
      <c r="AW2212" s="36"/>
    </row>
    <row r="2213" spans="42:49">
      <c r="AP2213" s="36"/>
      <c r="AQ2213" s="36"/>
      <c r="AR2213" s="36"/>
      <c r="AS2213" s="36"/>
      <c r="AT2213" s="36"/>
      <c r="AU2213" s="36"/>
      <c r="AV2213" s="36"/>
      <c r="AW2213" s="36"/>
    </row>
    <row r="2214" spans="42:49">
      <c r="AP2214" s="36"/>
      <c r="AQ2214" s="36"/>
      <c r="AR2214" s="36"/>
      <c r="AS2214" s="36"/>
      <c r="AT2214" s="36"/>
      <c r="AU2214" s="36"/>
      <c r="AV2214" s="36"/>
      <c r="AW2214" s="36"/>
    </row>
    <row r="2215" spans="42:49">
      <c r="AP2215" s="36"/>
      <c r="AQ2215" s="36"/>
      <c r="AR2215" s="36"/>
      <c r="AS2215" s="36"/>
      <c r="AT2215" s="36"/>
      <c r="AU2215" s="36"/>
      <c r="AV2215" s="36"/>
      <c r="AW2215" s="36"/>
    </row>
    <row r="2216" spans="42:49">
      <c r="AP2216" s="36"/>
      <c r="AQ2216" s="36"/>
      <c r="AR2216" s="36"/>
      <c r="AS2216" s="36"/>
      <c r="AT2216" s="36"/>
      <c r="AU2216" s="36"/>
      <c r="AV2216" s="36"/>
      <c r="AW2216" s="36"/>
    </row>
    <row r="2217" spans="42:49">
      <c r="AP2217" s="36"/>
      <c r="AQ2217" s="36"/>
      <c r="AR2217" s="36"/>
      <c r="AS2217" s="36"/>
      <c r="AT2217" s="36"/>
      <c r="AU2217" s="36"/>
      <c r="AV2217" s="36"/>
      <c r="AW2217" s="36"/>
    </row>
    <row r="2218" spans="42:49">
      <c r="AP2218" s="36"/>
      <c r="AQ2218" s="36"/>
      <c r="AR2218" s="36"/>
      <c r="AS2218" s="36"/>
      <c r="AT2218" s="36"/>
      <c r="AU2218" s="36"/>
      <c r="AV2218" s="36"/>
      <c r="AW2218" s="36"/>
    </row>
    <row r="2219" spans="42:49">
      <c r="AP2219" s="36"/>
      <c r="AQ2219" s="36"/>
      <c r="AR2219" s="36"/>
      <c r="AS2219" s="36"/>
      <c r="AT2219" s="36"/>
      <c r="AU2219" s="36"/>
      <c r="AV2219" s="36"/>
      <c r="AW2219" s="36"/>
    </row>
    <row r="2220" spans="42:49">
      <c r="AP2220" s="36"/>
      <c r="AQ2220" s="36"/>
      <c r="AR2220" s="36"/>
      <c r="AS2220" s="36"/>
      <c r="AT2220" s="36"/>
      <c r="AU2220" s="36"/>
      <c r="AV2220" s="36"/>
      <c r="AW2220" s="36"/>
    </row>
    <row r="2221" spans="42:49">
      <c r="AP2221" s="36"/>
      <c r="AQ2221" s="36"/>
      <c r="AR2221" s="36"/>
      <c r="AS2221" s="36"/>
      <c r="AT2221" s="36"/>
      <c r="AU2221" s="36"/>
      <c r="AV2221" s="36"/>
      <c r="AW2221" s="36"/>
    </row>
    <row r="2222" spans="42:49">
      <c r="AP2222" s="36"/>
      <c r="AQ2222" s="36"/>
      <c r="AR2222" s="36"/>
      <c r="AS2222" s="36"/>
      <c r="AT2222" s="36"/>
      <c r="AU2222" s="36"/>
      <c r="AV2222" s="36"/>
      <c r="AW2222" s="36"/>
    </row>
    <row r="2223" spans="42:49">
      <c r="AP2223" s="36"/>
      <c r="AQ2223" s="36"/>
      <c r="AR2223" s="36"/>
      <c r="AS2223" s="36"/>
      <c r="AT2223" s="36"/>
      <c r="AU2223" s="36"/>
      <c r="AV2223" s="36"/>
      <c r="AW2223" s="36"/>
    </row>
    <row r="2224" spans="42:49">
      <c r="AP2224" s="36"/>
      <c r="AQ2224" s="36"/>
      <c r="AR2224" s="36"/>
      <c r="AS2224" s="36"/>
      <c r="AT2224" s="36"/>
      <c r="AU2224" s="36"/>
      <c r="AV2224" s="36"/>
      <c r="AW2224" s="36"/>
    </row>
    <row r="2225" spans="42:49">
      <c r="AP2225" s="36"/>
      <c r="AQ2225" s="36"/>
      <c r="AR2225" s="36"/>
      <c r="AS2225" s="36"/>
      <c r="AT2225" s="36"/>
      <c r="AU2225" s="36"/>
      <c r="AV2225" s="36"/>
      <c r="AW2225" s="36"/>
    </row>
    <row r="2226" spans="42:49">
      <c r="AP2226" s="36"/>
      <c r="AQ2226" s="36"/>
      <c r="AR2226" s="36"/>
      <c r="AS2226" s="36"/>
      <c r="AT2226" s="36"/>
      <c r="AU2226" s="36"/>
      <c r="AV2226" s="36"/>
      <c r="AW2226" s="36"/>
    </row>
    <row r="2227" spans="42:49">
      <c r="AP2227" s="36"/>
      <c r="AQ2227" s="36"/>
      <c r="AR2227" s="36"/>
      <c r="AS2227" s="36"/>
      <c r="AT2227" s="36"/>
      <c r="AU2227" s="36"/>
      <c r="AV2227" s="36"/>
      <c r="AW2227" s="36"/>
    </row>
    <row r="2228" spans="42:49">
      <c r="AP2228" s="36"/>
      <c r="AQ2228" s="36"/>
      <c r="AR2228" s="36"/>
      <c r="AS2228" s="36"/>
      <c r="AT2228" s="36"/>
      <c r="AU2228" s="36"/>
      <c r="AV2228" s="36"/>
      <c r="AW2228" s="36"/>
    </row>
    <row r="2229" spans="42:49">
      <c r="AP2229" s="36"/>
      <c r="AQ2229" s="36"/>
      <c r="AR2229" s="36"/>
      <c r="AS2229" s="36"/>
      <c r="AT2229" s="36"/>
      <c r="AU2229" s="36"/>
      <c r="AV2229" s="36"/>
      <c r="AW2229" s="36"/>
    </row>
    <row r="2230" spans="42:49">
      <c r="AP2230" s="36"/>
      <c r="AQ2230" s="36"/>
      <c r="AR2230" s="36"/>
      <c r="AS2230" s="36"/>
      <c r="AT2230" s="36"/>
      <c r="AU2230" s="36"/>
      <c r="AV2230" s="36"/>
      <c r="AW2230" s="36"/>
    </row>
    <row r="2231" spans="42:49">
      <c r="AP2231" s="36"/>
      <c r="AQ2231" s="36"/>
      <c r="AR2231" s="36"/>
      <c r="AS2231" s="36"/>
      <c r="AT2231" s="36"/>
      <c r="AU2231" s="36"/>
      <c r="AV2231" s="36"/>
      <c r="AW2231" s="36"/>
    </row>
    <row r="2232" spans="42:49">
      <c r="AP2232" s="36"/>
      <c r="AQ2232" s="36"/>
      <c r="AR2232" s="36"/>
      <c r="AS2232" s="36"/>
      <c r="AT2232" s="36"/>
      <c r="AU2232" s="36"/>
      <c r="AV2232" s="36"/>
      <c r="AW2232" s="36"/>
    </row>
    <row r="2233" spans="42:49">
      <c r="AP2233" s="36"/>
      <c r="AQ2233" s="36"/>
      <c r="AR2233" s="36"/>
      <c r="AS2233" s="36"/>
      <c r="AT2233" s="36"/>
      <c r="AU2233" s="36"/>
      <c r="AV2233" s="36"/>
      <c r="AW2233" s="36"/>
    </row>
    <row r="2234" spans="42:49">
      <c r="AP2234" s="36"/>
      <c r="AQ2234" s="36"/>
      <c r="AR2234" s="36"/>
      <c r="AS2234" s="36"/>
      <c r="AT2234" s="36"/>
      <c r="AU2234" s="36"/>
      <c r="AV2234" s="36"/>
      <c r="AW2234" s="36"/>
    </row>
    <row r="2235" spans="42:49">
      <c r="AP2235" s="36"/>
      <c r="AQ2235" s="36"/>
      <c r="AR2235" s="36"/>
      <c r="AS2235" s="36"/>
      <c r="AT2235" s="36"/>
      <c r="AU2235" s="36"/>
      <c r="AV2235" s="36"/>
      <c r="AW2235" s="36"/>
    </row>
    <row r="2236" spans="42:49">
      <c r="AP2236" s="36"/>
      <c r="AQ2236" s="36"/>
      <c r="AR2236" s="36"/>
      <c r="AS2236" s="36"/>
      <c r="AT2236" s="36"/>
      <c r="AU2236" s="36"/>
      <c r="AV2236" s="36"/>
      <c r="AW2236" s="36"/>
    </row>
    <row r="2237" spans="42:49">
      <c r="AP2237" s="36"/>
      <c r="AQ2237" s="36"/>
      <c r="AR2237" s="36"/>
      <c r="AS2237" s="36"/>
      <c r="AT2237" s="36"/>
      <c r="AU2237" s="36"/>
      <c r="AV2237" s="36"/>
      <c r="AW2237" s="36"/>
    </row>
    <row r="2238" spans="42:49">
      <c r="AP2238" s="36"/>
      <c r="AQ2238" s="36"/>
      <c r="AR2238" s="36"/>
      <c r="AS2238" s="36"/>
      <c r="AT2238" s="36"/>
      <c r="AU2238" s="36"/>
      <c r="AV2238" s="36"/>
      <c r="AW2238" s="36"/>
    </row>
    <row r="2239" spans="42:49">
      <c r="AP2239" s="36"/>
      <c r="AQ2239" s="36"/>
      <c r="AR2239" s="36"/>
      <c r="AS2239" s="36"/>
      <c r="AT2239" s="36"/>
      <c r="AU2239" s="36"/>
      <c r="AV2239" s="36"/>
      <c r="AW2239" s="36"/>
    </row>
    <row r="2240" spans="42:49">
      <c r="AP2240" s="36"/>
      <c r="AQ2240" s="36"/>
      <c r="AR2240" s="36"/>
      <c r="AS2240" s="36"/>
      <c r="AT2240" s="36"/>
      <c r="AU2240" s="36"/>
      <c r="AV2240" s="36"/>
      <c r="AW2240" s="36"/>
    </row>
    <row r="2241" spans="42:49">
      <c r="AP2241" s="36"/>
      <c r="AQ2241" s="36"/>
      <c r="AR2241" s="36"/>
      <c r="AS2241" s="36"/>
      <c r="AT2241" s="36"/>
      <c r="AU2241" s="36"/>
      <c r="AV2241" s="36"/>
      <c r="AW2241" s="36"/>
    </row>
    <row r="2242" spans="42:49">
      <c r="AP2242" s="36"/>
      <c r="AQ2242" s="36"/>
      <c r="AR2242" s="36"/>
      <c r="AS2242" s="36"/>
      <c r="AT2242" s="36"/>
      <c r="AU2242" s="36"/>
      <c r="AV2242" s="36"/>
      <c r="AW2242" s="36"/>
    </row>
    <row r="2243" spans="42:49">
      <c r="AP2243" s="36"/>
      <c r="AQ2243" s="36"/>
      <c r="AR2243" s="36"/>
      <c r="AS2243" s="36"/>
      <c r="AT2243" s="36"/>
      <c r="AU2243" s="36"/>
      <c r="AV2243" s="36"/>
      <c r="AW2243" s="36"/>
    </row>
    <row r="2244" spans="42:49">
      <c r="AP2244" s="36"/>
      <c r="AQ2244" s="36"/>
      <c r="AR2244" s="36"/>
      <c r="AS2244" s="36"/>
      <c r="AT2244" s="36"/>
      <c r="AU2244" s="36"/>
      <c r="AV2244" s="36"/>
      <c r="AW2244" s="36"/>
    </row>
    <row r="2245" spans="42:49">
      <c r="AP2245" s="36"/>
      <c r="AQ2245" s="36"/>
      <c r="AR2245" s="36"/>
      <c r="AS2245" s="36"/>
      <c r="AT2245" s="36"/>
      <c r="AU2245" s="36"/>
      <c r="AV2245" s="36"/>
      <c r="AW2245" s="36"/>
    </row>
    <row r="2246" spans="42:49">
      <c r="AP2246" s="36"/>
      <c r="AQ2246" s="36"/>
      <c r="AR2246" s="36"/>
      <c r="AS2246" s="36"/>
      <c r="AT2246" s="36"/>
      <c r="AU2246" s="36"/>
      <c r="AV2246" s="36"/>
      <c r="AW2246" s="36"/>
    </row>
    <row r="2247" spans="42:49">
      <c r="AP2247" s="36"/>
      <c r="AQ2247" s="36"/>
      <c r="AR2247" s="36"/>
      <c r="AS2247" s="36"/>
      <c r="AT2247" s="36"/>
      <c r="AU2247" s="36"/>
      <c r="AV2247" s="36"/>
      <c r="AW2247" s="36"/>
    </row>
    <row r="2248" spans="42:49">
      <c r="AP2248" s="36"/>
      <c r="AQ2248" s="36"/>
      <c r="AR2248" s="36"/>
      <c r="AS2248" s="36"/>
      <c r="AT2248" s="36"/>
      <c r="AU2248" s="36"/>
      <c r="AV2248" s="36"/>
      <c r="AW2248" s="36"/>
    </row>
    <row r="2249" spans="42:49">
      <c r="AP2249" s="36"/>
      <c r="AQ2249" s="36"/>
      <c r="AR2249" s="36"/>
      <c r="AS2249" s="36"/>
      <c r="AT2249" s="36"/>
      <c r="AU2249" s="36"/>
      <c r="AV2249" s="36"/>
      <c r="AW2249" s="36"/>
    </row>
    <row r="2250" spans="42:49">
      <c r="AP2250" s="36"/>
      <c r="AQ2250" s="36"/>
      <c r="AR2250" s="36"/>
      <c r="AS2250" s="36"/>
      <c r="AT2250" s="36"/>
      <c r="AU2250" s="36"/>
      <c r="AV2250" s="36"/>
      <c r="AW2250" s="36"/>
    </row>
    <row r="2251" spans="42:49">
      <c r="AP2251" s="36"/>
      <c r="AQ2251" s="36"/>
      <c r="AR2251" s="36"/>
      <c r="AS2251" s="36"/>
      <c r="AT2251" s="36"/>
      <c r="AU2251" s="36"/>
      <c r="AV2251" s="36"/>
      <c r="AW2251" s="36"/>
    </row>
    <row r="2252" spans="42:49">
      <c r="AP2252" s="36"/>
      <c r="AQ2252" s="36"/>
      <c r="AR2252" s="36"/>
      <c r="AS2252" s="36"/>
      <c r="AT2252" s="36"/>
      <c r="AU2252" s="36"/>
      <c r="AV2252" s="36"/>
      <c r="AW2252" s="36"/>
    </row>
    <row r="2253" spans="42:49">
      <c r="AP2253" s="36"/>
      <c r="AQ2253" s="36"/>
      <c r="AR2253" s="36"/>
      <c r="AS2253" s="36"/>
      <c r="AT2253" s="36"/>
      <c r="AU2253" s="36"/>
      <c r="AV2253" s="36"/>
      <c r="AW2253" s="36"/>
    </row>
    <row r="2254" spans="42:49">
      <c r="AP2254" s="36"/>
      <c r="AQ2254" s="36"/>
      <c r="AR2254" s="36"/>
      <c r="AS2254" s="36"/>
      <c r="AT2254" s="36"/>
      <c r="AU2254" s="36"/>
      <c r="AV2254" s="36"/>
      <c r="AW2254" s="36"/>
    </row>
    <row r="2255" spans="42:49">
      <c r="AP2255" s="36"/>
      <c r="AQ2255" s="36"/>
      <c r="AR2255" s="36"/>
      <c r="AS2255" s="36"/>
      <c r="AT2255" s="36"/>
      <c r="AU2255" s="36"/>
      <c r="AV2255" s="36"/>
      <c r="AW2255" s="36"/>
    </row>
    <row r="2256" spans="42:49">
      <c r="AP2256" s="36"/>
      <c r="AQ2256" s="36"/>
      <c r="AR2256" s="36"/>
      <c r="AS2256" s="36"/>
      <c r="AT2256" s="36"/>
      <c r="AU2256" s="36"/>
      <c r="AV2256" s="36"/>
      <c r="AW2256" s="36"/>
    </row>
    <row r="2257" spans="42:49">
      <c r="AP2257" s="36"/>
      <c r="AQ2257" s="36"/>
      <c r="AR2257" s="36"/>
      <c r="AS2257" s="36"/>
      <c r="AT2257" s="36"/>
      <c r="AU2257" s="36"/>
      <c r="AV2257" s="36"/>
      <c r="AW2257" s="36"/>
    </row>
    <row r="2258" spans="42:49">
      <c r="AP2258" s="36"/>
      <c r="AQ2258" s="36"/>
      <c r="AR2258" s="36"/>
      <c r="AS2258" s="36"/>
      <c r="AT2258" s="36"/>
      <c r="AU2258" s="36"/>
      <c r="AV2258" s="36"/>
      <c r="AW2258" s="36"/>
    </row>
    <row r="2259" spans="42:49">
      <c r="AP2259" s="36"/>
      <c r="AQ2259" s="36"/>
      <c r="AR2259" s="36"/>
      <c r="AS2259" s="36"/>
      <c r="AT2259" s="36"/>
      <c r="AU2259" s="36"/>
      <c r="AV2259" s="36"/>
      <c r="AW2259" s="36"/>
    </row>
    <row r="2260" spans="42:49">
      <c r="AP2260" s="36"/>
      <c r="AQ2260" s="36"/>
      <c r="AR2260" s="36"/>
      <c r="AS2260" s="36"/>
      <c r="AT2260" s="36"/>
      <c r="AU2260" s="36"/>
      <c r="AV2260" s="36"/>
      <c r="AW2260" s="36"/>
    </row>
    <row r="2261" spans="42:49">
      <c r="AP2261" s="36"/>
      <c r="AQ2261" s="36"/>
      <c r="AR2261" s="36"/>
      <c r="AS2261" s="36"/>
      <c r="AT2261" s="36"/>
      <c r="AU2261" s="36"/>
      <c r="AV2261" s="36"/>
      <c r="AW2261" s="36"/>
    </row>
    <row r="2262" spans="42:49">
      <c r="AP2262" s="36"/>
      <c r="AQ2262" s="36"/>
      <c r="AR2262" s="36"/>
      <c r="AS2262" s="36"/>
      <c r="AT2262" s="36"/>
      <c r="AU2262" s="36"/>
      <c r="AV2262" s="36"/>
      <c r="AW2262" s="36"/>
    </row>
    <row r="2263" spans="42:49">
      <c r="AP2263" s="36"/>
      <c r="AQ2263" s="36"/>
      <c r="AR2263" s="36"/>
      <c r="AS2263" s="36"/>
      <c r="AT2263" s="36"/>
      <c r="AU2263" s="36"/>
      <c r="AV2263" s="36"/>
      <c r="AW2263" s="36"/>
    </row>
    <row r="2264" spans="42:49">
      <c r="AP2264" s="36"/>
      <c r="AQ2264" s="36"/>
      <c r="AR2264" s="36"/>
      <c r="AS2264" s="36"/>
      <c r="AT2264" s="36"/>
      <c r="AU2264" s="36"/>
      <c r="AV2264" s="36"/>
      <c r="AW2264" s="36"/>
    </row>
    <row r="2265" spans="42:49">
      <c r="AP2265" s="36"/>
      <c r="AQ2265" s="36"/>
      <c r="AR2265" s="36"/>
      <c r="AS2265" s="36"/>
      <c r="AT2265" s="36"/>
      <c r="AU2265" s="36"/>
      <c r="AV2265" s="36"/>
      <c r="AW2265" s="36"/>
    </row>
    <row r="2266" spans="42:49">
      <c r="AP2266" s="36"/>
      <c r="AQ2266" s="36"/>
      <c r="AR2266" s="36"/>
      <c r="AS2266" s="36"/>
      <c r="AT2266" s="36"/>
      <c r="AU2266" s="36"/>
      <c r="AV2266" s="36"/>
      <c r="AW2266" s="36"/>
    </row>
    <row r="2267" spans="42:49">
      <c r="AP2267" s="36"/>
      <c r="AQ2267" s="36"/>
      <c r="AR2267" s="36"/>
      <c r="AS2267" s="36"/>
      <c r="AT2267" s="36"/>
      <c r="AU2267" s="36"/>
      <c r="AV2267" s="36"/>
      <c r="AW2267" s="36"/>
    </row>
    <row r="2268" spans="42:49">
      <c r="AP2268" s="36"/>
      <c r="AQ2268" s="36"/>
      <c r="AR2268" s="36"/>
      <c r="AS2268" s="36"/>
      <c r="AT2268" s="36"/>
      <c r="AU2268" s="36"/>
      <c r="AV2268" s="36"/>
      <c r="AW2268" s="36"/>
    </row>
    <row r="2269" spans="42:49">
      <c r="AP2269" s="36"/>
      <c r="AQ2269" s="36"/>
      <c r="AR2269" s="36"/>
      <c r="AS2269" s="36"/>
      <c r="AT2269" s="36"/>
      <c r="AU2269" s="36"/>
      <c r="AV2269" s="36"/>
      <c r="AW2269" s="36"/>
    </row>
    <row r="2270" spans="42:49">
      <c r="AP2270" s="36"/>
      <c r="AQ2270" s="36"/>
      <c r="AR2270" s="36"/>
      <c r="AS2270" s="36"/>
      <c r="AT2270" s="36"/>
      <c r="AU2270" s="36"/>
      <c r="AV2270" s="36"/>
      <c r="AW2270" s="36"/>
    </row>
    <row r="2271" spans="42:49">
      <c r="AP2271" s="36"/>
      <c r="AQ2271" s="36"/>
      <c r="AR2271" s="36"/>
      <c r="AS2271" s="36"/>
      <c r="AT2271" s="36"/>
      <c r="AU2271" s="36"/>
      <c r="AV2271" s="36"/>
      <c r="AW2271" s="36"/>
    </row>
    <row r="2272" spans="42:49">
      <c r="AP2272" s="36"/>
      <c r="AQ2272" s="36"/>
      <c r="AR2272" s="36"/>
      <c r="AS2272" s="36"/>
      <c r="AT2272" s="36"/>
      <c r="AU2272" s="36"/>
      <c r="AV2272" s="36"/>
      <c r="AW2272" s="36"/>
    </row>
    <row r="2273" spans="42:49">
      <c r="AP2273" s="36"/>
      <c r="AQ2273" s="36"/>
      <c r="AR2273" s="36"/>
      <c r="AS2273" s="36"/>
      <c r="AT2273" s="36"/>
      <c r="AU2273" s="36"/>
      <c r="AV2273" s="36"/>
      <c r="AW2273" s="36"/>
    </row>
    <row r="2274" spans="42:49">
      <c r="AP2274" s="36"/>
      <c r="AQ2274" s="36"/>
      <c r="AR2274" s="36"/>
      <c r="AS2274" s="36"/>
      <c r="AT2274" s="36"/>
      <c r="AU2274" s="36"/>
      <c r="AV2274" s="36"/>
      <c r="AW2274" s="36"/>
    </row>
    <row r="2275" spans="42:49">
      <c r="AP2275" s="36"/>
      <c r="AQ2275" s="36"/>
      <c r="AR2275" s="36"/>
      <c r="AS2275" s="36"/>
      <c r="AT2275" s="36"/>
      <c r="AU2275" s="36"/>
      <c r="AV2275" s="36"/>
      <c r="AW2275" s="36"/>
    </row>
    <row r="2276" spans="42:49">
      <c r="AP2276" s="36"/>
      <c r="AQ2276" s="36"/>
      <c r="AR2276" s="36"/>
      <c r="AS2276" s="36"/>
      <c r="AT2276" s="36"/>
      <c r="AU2276" s="36"/>
      <c r="AV2276" s="36"/>
      <c r="AW2276" s="36"/>
    </row>
    <row r="2277" spans="42:49">
      <c r="AP2277" s="36"/>
      <c r="AQ2277" s="36"/>
      <c r="AR2277" s="36"/>
      <c r="AS2277" s="36"/>
      <c r="AT2277" s="36"/>
      <c r="AU2277" s="36"/>
      <c r="AV2277" s="36"/>
      <c r="AW2277" s="36"/>
    </row>
    <row r="2278" spans="42:49">
      <c r="AP2278" s="36"/>
      <c r="AQ2278" s="36"/>
      <c r="AR2278" s="36"/>
      <c r="AS2278" s="36"/>
      <c r="AT2278" s="36"/>
      <c r="AU2278" s="36"/>
      <c r="AV2278" s="36"/>
      <c r="AW2278" s="36"/>
    </row>
    <row r="2279" spans="42:49">
      <c r="AP2279" s="36"/>
      <c r="AQ2279" s="36"/>
      <c r="AR2279" s="36"/>
      <c r="AS2279" s="36"/>
      <c r="AT2279" s="36"/>
      <c r="AU2279" s="36"/>
      <c r="AV2279" s="36"/>
      <c r="AW2279" s="36"/>
    </row>
    <row r="2280" spans="42:49">
      <c r="AP2280" s="36"/>
      <c r="AQ2280" s="36"/>
      <c r="AR2280" s="36"/>
      <c r="AS2280" s="36"/>
      <c r="AT2280" s="36"/>
      <c r="AU2280" s="36"/>
      <c r="AV2280" s="36"/>
      <c r="AW2280" s="36"/>
    </row>
    <row r="2281" spans="42:49">
      <c r="AP2281" s="36"/>
      <c r="AQ2281" s="36"/>
      <c r="AR2281" s="36"/>
      <c r="AS2281" s="36"/>
      <c r="AT2281" s="36"/>
      <c r="AU2281" s="36"/>
      <c r="AV2281" s="36"/>
      <c r="AW2281" s="36"/>
    </row>
    <row r="2282" spans="42:49">
      <c r="AP2282" s="36"/>
      <c r="AQ2282" s="36"/>
      <c r="AR2282" s="36"/>
      <c r="AS2282" s="36"/>
      <c r="AT2282" s="36"/>
      <c r="AU2282" s="36"/>
      <c r="AV2282" s="36"/>
      <c r="AW2282" s="36"/>
    </row>
    <row r="2283" spans="42:49">
      <c r="AP2283" s="36"/>
      <c r="AQ2283" s="36"/>
      <c r="AR2283" s="36"/>
      <c r="AS2283" s="36"/>
      <c r="AT2283" s="36"/>
      <c r="AU2283" s="36"/>
      <c r="AV2283" s="36"/>
      <c r="AW2283" s="36"/>
    </row>
    <row r="2284" spans="42:49">
      <c r="AP2284" s="36"/>
      <c r="AQ2284" s="36"/>
      <c r="AR2284" s="36"/>
      <c r="AS2284" s="36"/>
      <c r="AT2284" s="36"/>
      <c r="AU2284" s="36"/>
      <c r="AV2284" s="36"/>
      <c r="AW2284" s="36"/>
    </row>
    <row r="2285" spans="42:49">
      <c r="AP2285" s="36"/>
      <c r="AQ2285" s="36"/>
      <c r="AR2285" s="36"/>
      <c r="AS2285" s="36"/>
      <c r="AT2285" s="36"/>
      <c r="AU2285" s="36"/>
      <c r="AV2285" s="36"/>
      <c r="AW2285" s="36"/>
    </row>
    <row r="2286" spans="42:49">
      <c r="AP2286" s="36"/>
      <c r="AQ2286" s="36"/>
      <c r="AR2286" s="36"/>
      <c r="AS2286" s="36"/>
      <c r="AT2286" s="36"/>
      <c r="AU2286" s="36"/>
      <c r="AV2286" s="36"/>
      <c r="AW2286" s="36"/>
    </row>
    <row r="2287" spans="42:49">
      <c r="AP2287" s="36"/>
      <c r="AQ2287" s="36"/>
      <c r="AR2287" s="36"/>
      <c r="AS2287" s="36"/>
      <c r="AT2287" s="36"/>
      <c r="AU2287" s="36"/>
      <c r="AV2287" s="36"/>
      <c r="AW2287" s="36"/>
    </row>
    <row r="2288" spans="42:49">
      <c r="AP2288" s="36"/>
      <c r="AQ2288" s="36"/>
      <c r="AR2288" s="36"/>
      <c r="AS2288" s="36"/>
      <c r="AT2288" s="36"/>
      <c r="AU2288" s="36"/>
      <c r="AV2288" s="36"/>
      <c r="AW2288" s="36"/>
    </row>
    <row r="2289" spans="42:49">
      <c r="AP2289" s="36"/>
      <c r="AQ2289" s="36"/>
      <c r="AR2289" s="36"/>
      <c r="AS2289" s="36"/>
      <c r="AT2289" s="36"/>
      <c r="AU2289" s="36"/>
      <c r="AV2289" s="36"/>
      <c r="AW2289" s="36"/>
    </row>
    <row r="2290" spans="42:49">
      <c r="AP2290" s="36"/>
      <c r="AQ2290" s="36"/>
      <c r="AR2290" s="36"/>
      <c r="AS2290" s="36"/>
      <c r="AT2290" s="36"/>
      <c r="AU2290" s="36"/>
      <c r="AV2290" s="36"/>
      <c r="AW2290" s="36"/>
    </row>
    <row r="2291" spans="42:49">
      <c r="AP2291" s="36"/>
      <c r="AQ2291" s="36"/>
      <c r="AR2291" s="36"/>
      <c r="AS2291" s="36"/>
      <c r="AT2291" s="36"/>
      <c r="AU2291" s="36"/>
      <c r="AV2291" s="36"/>
      <c r="AW2291" s="36"/>
    </row>
    <row r="2292" spans="42:49">
      <c r="AP2292" s="36"/>
      <c r="AQ2292" s="36"/>
      <c r="AR2292" s="36"/>
      <c r="AS2292" s="36"/>
      <c r="AT2292" s="36"/>
      <c r="AU2292" s="36"/>
      <c r="AV2292" s="36"/>
      <c r="AW2292" s="36"/>
    </row>
    <row r="2293" spans="42:49">
      <c r="AP2293" s="36"/>
      <c r="AQ2293" s="36"/>
      <c r="AR2293" s="36"/>
      <c r="AS2293" s="36"/>
      <c r="AT2293" s="36"/>
      <c r="AU2293" s="36"/>
      <c r="AV2293" s="36"/>
      <c r="AW2293" s="36"/>
    </row>
    <row r="2294" spans="42:49">
      <c r="AP2294" s="36"/>
      <c r="AQ2294" s="36"/>
      <c r="AR2294" s="36"/>
      <c r="AS2294" s="36"/>
      <c r="AT2294" s="36"/>
      <c r="AU2294" s="36"/>
      <c r="AV2294" s="36"/>
      <c r="AW2294" s="36"/>
    </row>
    <row r="2295" spans="42:49">
      <c r="AP2295" s="36"/>
      <c r="AQ2295" s="36"/>
      <c r="AR2295" s="36"/>
      <c r="AS2295" s="36"/>
      <c r="AT2295" s="36"/>
      <c r="AU2295" s="36"/>
      <c r="AV2295" s="36"/>
      <c r="AW2295" s="36"/>
    </row>
    <row r="2296" spans="42:49">
      <c r="AP2296" s="36"/>
      <c r="AQ2296" s="36"/>
      <c r="AR2296" s="36"/>
      <c r="AS2296" s="36"/>
      <c r="AT2296" s="36"/>
      <c r="AU2296" s="36"/>
      <c r="AV2296" s="36"/>
      <c r="AW2296" s="36"/>
    </row>
    <row r="2297" spans="42:49">
      <c r="AP2297" s="36"/>
      <c r="AQ2297" s="36"/>
      <c r="AR2297" s="36"/>
      <c r="AS2297" s="36"/>
      <c r="AT2297" s="36"/>
      <c r="AU2297" s="36"/>
      <c r="AV2297" s="36"/>
      <c r="AW2297" s="36"/>
    </row>
    <row r="2298" spans="42:49">
      <c r="AP2298" s="36"/>
      <c r="AQ2298" s="36"/>
      <c r="AR2298" s="36"/>
      <c r="AS2298" s="36"/>
      <c r="AT2298" s="36"/>
      <c r="AU2298" s="36"/>
      <c r="AV2298" s="36"/>
      <c r="AW2298" s="36"/>
    </row>
    <row r="2299" spans="42:49">
      <c r="AP2299" s="36"/>
      <c r="AQ2299" s="36"/>
      <c r="AR2299" s="36"/>
      <c r="AS2299" s="36"/>
      <c r="AT2299" s="36"/>
      <c r="AU2299" s="36"/>
      <c r="AV2299" s="36"/>
      <c r="AW2299" s="36"/>
    </row>
    <row r="2300" spans="42:49">
      <c r="AP2300" s="36"/>
      <c r="AQ2300" s="36"/>
      <c r="AR2300" s="36"/>
      <c r="AS2300" s="36"/>
      <c r="AT2300" s="36"/>
      <c r="AU2300" s="36"/>
      <c r="AV2300" s="36"/>
      <c r="AW2300" s="36"/>
    </row>
    <row r="2301" spans="42:49">
      <c r="AP2301" s="36"/>
      <c r="AQ2301" s="36"/>
      <c r="AR2301" s="36"/>
      <c r="AS2301" s="36"/>
      <c r="AT2301" s="36"/>
      <c r="AU2301" s="36"/>
      <c r="AV2301" s="36"/>
      <c r="AW2301" s="36"/>
    </row>
    <row r="2302" spans="42:49">
      <c r="AP2302" s="36"/>
      <c r="AQ2302" s="36"/>
      <c r="AR2302" s="36"/>
      <c r="AS2302" s="36"/>
      <c r="AT2302" s="36"/>
      <c r="AU2302" s="36"/>
      <c r="AV2302" s="36"/>
      <c r="AW2302" s="36"/>
    </row>
    <row r="2303" spans="42:49">
      <c r="AP2303" s="36"/>
      <c r="AQ2303" s="36"/>
      <c r="AR2303" s="36"/>
      <c r="AS2303" s="36"/>
      <c r="AT2303" s="36"/>
      <c r="AU2303" s="36"/>
      <c r="AV2303" s="36"/>
      <c r="AW2303" s="36"/>
    </row>
    <row r="2304" spans="42:49">
      <c r="AP2304" s="36"/>
      <c r="AQ2304" s="36"/>
      <c r="AR2304" s="36"/>
      <c r="AS2304" s="36"/>
      <c r="AT2304" s="36"/>
      <c r="AU2304" s="36"/>
      <c r="AV2304" s="36"/>
      <c r="AW2304" s="36"/>
    </row>
    <row r="2305" spans="42:49">
      <c r="AP2305" s="36"/>
      <c r="AQ2305" s="36"/>
      <c r="AR2305" s="36"/>
      <c r="AS2305" s="36"/>
      <c r="AT2305" s="36"/>
      <c r="AU2305" s="36"/>
      <c r="AV2305" s="36"/>
      <c r="AW2305" s="36"/>
    </row>
    <row r="2306" spans="42:49">
      <c r="AP2306" s="36"/>
      <c r="AQ2306" s="36"/>
      <c r="AR2306" s="36"/>
      <c r="AS2306" s="36"/>
      <c r="AT2306" s="36"/>
      <c r="AU2306" s="36"/>
      <c r="AV2306" s="36"/>
      <c r="AW2306" s="36"/>
    </row>
    <row r="2307" spans="42:49">
      <c r="AP2307" s="36"/>
      <c r="AQ2307" s="36"/>
      <c r="AR2307" s="36"/>
      <c r="AS2307" s="36"/>
      <c r="AT2307" s="36"/>
      <c r="AU2307" s="36"/>
      <c r="AV2307" s="36"/>
      <c r="AW2307" s="36"/>
    </row>
    <row r="2308" spans="42:49">
      <c r="AP2308" s="36"/>
      <c r="AQ2308" s="36"/>
      <c r="AR2308" s="36"/>
      <c r="AS2308" s="36"/>
      <c r="AT2308" s="36"/>
      <c r="AU2308" s="36"/>
      <c r="AV2308" s="36"/>
      <c r="AW2308" s="36"/>
    </row>
    <row r="2309" spans="42:49">
      <c r="AP2309" s="36"/>
      <c r="AQ2309" s="36"/>
      <c r="AR2309" s="36"/>
      <c r="AS2309" s="36"/>
      <c r="AT2309" s="36"/>
      <c r="AU2309" s="36"/>
      <c r="AV2309" s="36"/>
      <c r="AW2309" s="36"/>
    </row>
    <row r="2310" spans="42:49">
      <c r="AP2310" s="36"/>
      <c r="AQ2310" s="36"/>
      <c r="AR2310" s="36"/>
      <c r="AS2310" s="36"/>
      <c r="AT2310" s="36"/>
      <c r="AU2310" s="36"/>
      <c r="AV2310" s="36"/>
      <c r="AW2310" s="36"/>
    </row>
    <row r="2311" spans="42:49">
      <c r="AP2311" s="36"/>
      <c r="AQ2311" s="36"/>
      <c r="AR2311" s="36"/>
      <c r="AS2311" s="36"/>
      <c r="AT2311" s="36"/>
      <c r="AU2311" s="36"/>
      <c r="AV2311" s="36"/>
      <c r="AW2311" s="36"/>
    </row>
    <row r="2312" spans="42:49">
      <c r="AP2312" s="36"/>
      <c r="AQ2312" s="36"/>
      <c r="AR2312" s="36"/>
      <c r="AS2312" s="36"/>
      <c r="AT2312" s="36"/>
      <c r="AU2312" s="36"/>
      <c r="AV2312" s="36"/>
      <c r="AW2312" s="36"/>
    </row>
    <row r="2313" spans="42:49">
      <c r="AP2313" s="36"/>
      <c r="AQ2313" s="36"/>
      <c r="AR2313" s="36"/>
      <c r="AS2313" s="36"/>
      <c r="AT2313" s="36"/>
      <c r="AU2313" s="36"/>
      <c r="AV2313" s="36"/>
      <c r="AW2313" s="36"/>
    </row>
    <row r="2314" spans="42:49">
      <c r="AP2314" s="36"/>
      <c r="AQ2314" s="36"/>
      <c r="AR2314" s="36"/>
      <c r="AS2314" s="36"/>
      <c r="AT2314" s="36"/>
      <c r="AU2314" s="36"/>
      <c r="AV2314" s="36"/>
      <c r="AW2314" s="36"/>
    </row>
    <row r="2315" spans="42:49">
      <c r="AP2315" s="36"/>
      <c r="AQ2315" s="36"/>
      <c r="AR2315" s="36"/>
      <c r="AS2315" s="36"/>
      <c r="AT2315" s="36"/>
      <c r="AU2315" s="36"/>
      <c r="AV2315" s="36"/>
      <c r="AW2315" s="36"/>
    </row>
    <row r="2316" spans="42:49">
      <c r="AP2316" s="36"/>
      <c r="AQ2316" s="36"/>
      <c r="AR2316" s="36"/>
      <c r="AS2316" s="36"/>
      <c r="AT2316" s="36"/>
      <c r="AU2316" s="36"/>
      <c r="AV2316" s="36"/>
      <c r="AW2316" s="36"/>
    </row>
    <row r="2317" spans="42:49">
      <c r="AP2317" s="36"/>
      <c r="AQ2317" s="36"/>
      <c r="AR2317" s="36"/>
      <c r="AS2317" s="36"/>
      <c r="AT2317" s="36"/>
      <c r="AU2317" s="36"/>
      <c r="AV2317" s="36"/>
      <c r="AW2317" s="36"/>
    </row>
    <row r="2318" spans="42:49">
      <c r="AP2318" s="36"/>
      <c r="AQ2318" s="36"/>
      <c r="AR2318" s="36"/>
      <c r="AS2318" s="36"/>
      <c r="AT2318" s="36"/>
      <c r="AU2318" s="36"/>
      <c r="AV2318" s="36"/>
      <c r="AW2318" s="36"/>
    </row>
    <row r="2319" spans="42:49">
      <c r="AP2319" s="36"/>
      <c r="AQ2319" s="36"/>
      <c r="AR2319" s="36"/>
      <c r="AS2319" s="36"/>
      <c r="AT2319" s="36"/>
      <c r="AU2319" s="36"/>
      <c r="AV2319" s="36"/>
      <c r="AW2319" s="36"/>
    </row>
    <row r="2320" spans="42:49">
      <c r="AP2320" s="36"/>
      <c r="AQ2320" s="36"/>
      <c r="AR2320" s="36"/>
      <c r="AS2320" s="36"/>
      <c r="AT2320" s="36"/>
      <c r="AU2320" s="36"/>
      <c r="AV2320" s="36"/>
      <c r="AW2320" s="36"/>
    </row>
    <row r="2321" spans="42:49">
      <c r="AP2321" s="36"/>
      <c r="AQ2321" s="36"/>
      <c r="AR2321" s="36"/>
      <c r="AS2321" s="36"/>
      <c r="AT2321" s="36"/>
      <c r="AU2321" s="36"/>
      <c r="AV2321" s="36"/>
      <c r="AW2321" s="36"/>
    </row>
    <row r="2322" spans="42:49">
      <c r="AP2322" s="36"/>
      <c r="AQ2322" s="36"/>
      <c r="AR2322" s="36"/>
      <c r="AS2322" s="36"/>
      <c r="AT2322" s="36"/>
      <c r="AU2322" s="36"/>
      <c r="AV2322" s="36"/>
      <c r="AW2322" s="36"/>
    </row>
    <row r="2323" spans="42:49">
      <c r="AP2323" s="36"/>
      <c r="AQ2323" s="36"/>
      <c r="AR2323" s="36"/>
      <c r="AS2323" s="36"/>
      <c r="AT2323" s="36"/>
      <c r="AU2323" s="36"/>
      <c r="AV2323" s="36"/>
      <c r="AW2323" s="36"/>
    </row>
    <row r="2324" spans="42:49">
      <c r="AP2324" s="36"/>
      <c r="AQ2324" s="36"/>
      <c r="AR2324" s="36"/>
      <c r="AS2324" s="36"/>
      <c r="AT2324" s="36"/>
      <c r="AU2324" s="36"/>
      <c r="AV2324" s="36"/>
      <c r="AW2324" s="36"/>
    </row>
    <row r="2325" spans="42:49">
      <c r="AP2325" s="36"/>
      <c r="AQ2325" s="36"/>
      <c r="AR2325" s="36"/>
      <c r="AS2325" s="36"/>
      <c r="AT2325" s="36"/>
      <c r="AU2325" s="36"/>
      <c r="AV2325" s="36"/>
      <c r="AW2325" s="36"/>
    </row>
    <row r="2326" spans="42:49">
      <c r="AP2326" s="36"/>
      <c r="AQ2326" s="36"/>
      <c r="AR2326" s="36"/>
      <c r="AS2326" s="36"/>
      <c r="AT2326" s="36"/>
      <c r="AU2326" s="36"/>
      <c r="AV2326" s="36"/>
      <c r="AW2326" s="36"/>
    </row>
    <row r="2327" spans="42:49">
      <c r="AP2327" s="36"/>
      <c r="AQ2327" s="36"/>
      <c r="AR2327" s="36"/>
      <c r="AS2327" s="36"/>
      <c r="AT2327" s="36"/>
      <c r="AU2327" s="36"/>
      <c r="AV2327" s="36"/>
      <c r="AW2327" s="36"/>
    </row>
    <row r="2328" spans="42:49">
      <c r="AP2328" s="36"/>
      <c r="AQ2328" s="36"/>
      <c r="AR2328" s="36"/>
      <c r="AS2328" s="36"/>
      <c r="AT2328" s="36"/>
      <c r="AU2328" s="36"/>
      <c r="AV2328" s="36"/>
      <c r="AW2328" s="36"/>
    </row>
    <row r="2329" spans="42:49">
      <c r="AP2329" s="36"/>
      <c r="AQ2329" s="36"/>
      <c r="AR2329" s="36"/>
      <c r="AS2329" s="36"/>
      <c r="AT2329" s="36"/>
      <c r="AU2329" s="36"/>
      <c r="AV2329" s="36"/>
      <c r="AW2329" s="36"/>
    </row>
    <row r="2330" spans="42:49">
      <c r="AP2330" s="36"/>
      <c r="AQ2330" s="36"/>
      <c r="AR2330" s="36"/>
      <c r="AS2330" s="36"/>
      <c r="AT2330" s="36"/>
      <c r="AU2330" s="36"/>
      <c r="AV2330" s="36"/>
      <c r="AW2330" s="36"/>
    </row>
    <row r="2331" spans="42:49">
      <c r="AP2331" s="36"/>
      <c r="AQ2331" s="36"/>
      <c r="AR2331" s="36"/>
      <c r="AS2331" s="36"/>
      <c r="AT2331" s="36"/>
      <c r="AU2331" s="36"/>
      <c r="AV2331" s="36"/>
      <c r="AW2331" s="36"/>
    </row>
    <row r="2332" spans="42:49">
      <c r="AP2332" s="36"/>
      <c r="AQ2332" s="36"/>
      <c r="AR2332" s="36"/>
      <c r="AS2332" s="36"/>
      <c r="AT2332" s="36"/>
      <c r="AU2332" s="36"/>
      <c r="AV2332" s="36"/>
      <c r="AW2332" s="36"/>
    </row>
    <row r="2333" spans="42:49">
      <c r="AP2333" s="36"/>
      <c r="AQ2333" s="36"/>
      <c r="AR2333" s="36"/>
      <c r="AS2333" s="36"/>
      <c r="AT2333" s="36"/>
      <c r="AU2333" s="36"/>
      <c r="AV2333" s="36"/>
      <c r="AW2333" s="36"/>
    </row>
    <row r="2334" spans="42:49">
      <c r="AP2334" s="36"/>
      <c r="AQ2334" s="36"/>
      <c r="AR2334" s="36"/>
      <c r="AS2334" s="36"/>
      <c r="AT2334" s="36"/>
      <c r="AU2334" s="36"/>
      <c r="AV2334" s="36"/>
      <c r="AW2334" s="36"/>
    </row>
    <row r="2335" spans="42:49">
      <c r="AP2335" s="36"/>
      <c r="AQ2335" s="36"/>
      <c r="AR2335" s="36"/>
      <c r="AS2335" s="36"/>
      <c r="AT2335" s="36"/>
      <c r="AU2335" s="36"/>
      <c r="AV2335" s="36"/>
      <c r="AW2335" s="36"/>
    </row>
    <row r="2336" spans="42:49">
      <c r="AP2336" s="36"/>
      <c r="AQ2336" s="36"/>
      <c r="AR2336" s="36"/>
      <c r="AS2336" s="36"/>
      <c r="AT2336" s="36"/>
      <c r="AU2336" s="36"/>
      <c r="AV2336" s="36"/>
      <c r="AW2336" s="36"/>
    </row>
    <row r="2337" spans="42:49">
      <c r="AP2337" s="36"/>
      <c r="AQ2337" s="36"/>
      <c r="AR2337" s="36"/>
      <c r="AS2337" s="36"/>
      <c r="AT2337" s="36"/>
      <c r="AU2337" s="36"/>
      <c r="AV2337" s="36"/>
      <c r="AW2337" s="36"/>
    </row>
    <row r="2338" spans="42:49">
      <c r="AP2338" s="36"/>
      <c r="AQ2338" s="36"/>
      <c r="AR2338" s="36"/>
      <c r="AS2338" s="36"/>
      <c r="AT2338" s="36"/>
      <c r="AU2338" s="36"/>
      <c r="AV2338" s="36"/>
      <c r="AW2338" s="36"/>
    </row>
    <row r="2339" spans="42:49">
      <c r="AP2339" s="36"/>
      <c r="AQ2339" s="36"/>
      <c r="AR2339" s="36"/>
      <c r="AS2339" s="36"/>
      <c r="AT2339" s="36"/>
      <c r="AU2339" s="36"/>
      <c r="AV2339" s="36"/>
      <c r="AW2339" s="36"/>
    </row>
    <row r="2340" spans="42:49">
      <c r="AP2340" s="36"/>
      <c r="AQ2340" s="36"/>
      <c r="AR2340" s="36"/>
      <c r="AS2340" s="36"/>
      <c r="AT2340" s="36"/>
      <c r="AU2340" s="36"/>
      <c r="AV2340" s="36"/>
      <c r="AW2340" s="36"/>
    </row>
    <row r="2341" spans="42:49">
      <c r="AP2341" s="36"/>
      <c r="AQ2341" s="36"/>
      <c r="AR2341" s="36"/>
      <c r="AS2341" s="36"/>
      <c r="AT2341" s="36"/>
      <c r="AU2341" s="36"/>
      <c r="AV2341" s="36"/>
      <c r="AW2341" s="36"/>
    </row>
    <row r="2342" spans="42:49">
      <c r="AP2342" s="36"/>
      <c r="AQ2342" s="36"/>
      <c r="AR2342" s="36"/>
      <c r="AS2342" s="36"/>
      <c r="AT2342" s="36"/>
      <c r="AU2342" s="36"/>
      <c r="AV2342" s="36"/>
      <c r="AW2342" s="36"/>
    </row>
    <row r="2343" spans="42:49">
      <c r="AP2343" s="36"/>
      <c r="AQ2343" s="36"/>
      <c r="AR2343" s="36"/>
      <c r="AS2343" s="36"/>
      <c r="AT2343" s="36"/>
      <c r="AU2343" s="36"/>
      <c r="AV2343" s="36"/>
      <c r="AW2343" s="36"/>
    </row>
    <row r="2344" spans="42:49">
      <c r="AP2344" s="36"/>
      <c r="AQ2344" s="36"/>
      <c r="AR2344" s="36"/>
      <c r="AS2344" s="36"/>
      <c r="AT2344" s="36"/>
      <c r="AU2344" s="36"/>
      <c r="AV2344" s="36"/>
      <c r="AW2344" s="36"/>
    </row>
    <row r="2345" spans="42:49">
      <c r="AP2345" s="36"/>
      <c r="AQ2345" s="36"/>
      <c r="AR2345" s="36"/>
      <c r="AS2345" s="36"/>
      <c r="AT2345" s="36"/>
      <c r="AU2345" s="36"/>
      <c r="AV2345" s="36"/>
      <c r="AW2345" s="36"/>
    </row>
    <row r="2346" spans="42:49">
      <c r="AP2346" s="36"/>
      <c r="AQ2346" s="36"/>
      <c r="AR2346" s="36"/>
      <c r="AS2346" s="36"/>
      <c r="AT2346" s="36"/>
      <c r="AU2346" s="36"/>
      <c r="AV2346" s="36"/>
      <c r="AW2346" s="36"/>
    </row>
    <row r="2347" spans="42:49">
      <c r="AP2347" s="36"/>
      <c r="AQ2347" s="36"/>
      <c r="AR2347" s="36"/>
      <c r="AS2347" s="36"/>
      <c r="AT2347" s="36"/>
      <c r="AU2347" s="36"/>
      <c r="AV2347" s="36"/>
      <c r="AW2347" s="36"/>
    </row>
    <row r="2348" spans="42:49">
      <c r="AP2348" s="36"/>
      <c r="AQ2348" s="36"/>
      <c r="AR2348" s="36"/>
      <c r="AS2348" s="36"/>
      <c r="AT2348" s="36"/>
      <c r="AU2348" s="36"/>
      <c r="AV2348" s="36"/>
      <c r="AW2348" s="36"/>
    </row>
    <row r="2349" spans="42:49">
      <c r="AP2349" s="36"/>
      <c r="AQ2349" s="36"/>
      <c r="AR2349" s="36"/>
      <c r="AS2349" s="36"/>
      <c r="AT2349" s="36"/>
      <c r="AU2349" s="36"/>
      <c r="AV2349" s="36"/>
      <c r="AW2349" s="36"/>
    </row>
    <row r="2350" spans="42:49">
      <c r="AP2350" s="36"/>
      <c r="AQ2350" s="36"/>
      <c r="AR2350" s="36"/>
      <c r="AS2350" s="36"/>
      <c r="AT2350" s="36"/>
      <c r="AU2350" s="36"/>
      <c r="AV2350" s="36"/>
      <c r="AW2350" s="36"/>
    </row>
    <row r="2351" spans="42:49">
      <c r="AP2351" s="36"/>
      <c r="AQ2351" s="36"/>
      <c r="AR2351" s="36"/>
      <c r="AS2351" s="36"/>
      <c r="AT2351" s="36"/>
      <c r="AU2351" s="36"/>
      <c r="AV2351" s="36"/>
      <c r="AW2351" s="36"/>
    </row>
    <row r="2352" spans="42:49">
      <c r="AP2352" s="36"/>
      <c r="AQ2352" s="36"/>
      <c r="AR2352" s="36"/>
      <c r="AS2352" s="36"/>
      <c r="AT2352" s="36"/>
      <c r="AU2352" s="36"/>
      <c r="AV2352" s="36"/>
      <c r="AW2352" s="36"/>
    </row>
    <row r="2353" spans="42:49">
      <c r="AP2353" s="36"/>
      <c r="AQ2353" s="36"/>
      <c r="AR2353" s="36"/>
      <c r="AS2353" s="36"/>
      <c r="AT2353" s="36"/>
      <c r="AU2353" s="36"/>
      <c r="AV2353" s="36"/>
      <c r="AW2353" s="36"/>
    </row>
    <row r="2354" spans="42:49">
      <c r="AP2354" s="36"/>
      <c r="AQ2354" s="36"/>
      <c r="AR2354" s="36"/>
      <c r="AS2354" s="36"/>
      <c r="AT2354" s="36"/>
      <c r="AU2354" s="36"/>
      <c r="AV2354" s="36"/>
      <c r="AW2354" s="36"/>
    </row>
    <row r="2355" spans="42:49">
      <c r="AP2355" s="36"/>
      <c r="AQ2355" s="36"/>
      <c r="AR2355" s="36"/>
      <c r="AS2355" s="36"/>
      <c r="AT2355" s="36"/>
      <c r="AU2355" s="36"/>
      <c r="AV2355" s="36"/>
      <c r="AW2355" s="36"/>
    </row>
    <row r="2356" spans="42:49">
      <c r="AP2356" s="36"/>
      <c r="AQ2356" s="36"/>
      <c r="AR2356" s="36"/>
      <c r="AS2356" s="36"/>
      <c r="AT2356" s="36"/>
      <c r="AU2356" s="36"/>
      <c r="AV2356" s="36"/>
      <c r="AW2356" s="36"/>
    </row>
    <row r="2357" spans="42:49">
      <c r="AP2357" s="36"/>
      <c r="AQ2357" s="36"/>
      <c r="AR2357" s="36"/>
      <c r="AS2357" s="36"/>
      <c r="AT2357" s="36"/>
      <c r="AU2357" s="36"/>
      <c r="AV2357" s="36"/>
      <c r="AW2357" s="36"/>
    </row>
    <row r="2358" spans="42:49">
      <c r="AP2358" s="36"/>
      <c r="AQ2358" s="36"/>
      <c r="AR2358" s="36"/>
      <c r="AS2358" s="36"/>
      <c r="AT2358" s="36"/>
      <c r="AU2358" s="36"/>
      <c r="AV2358" s="36"/>
      <c r="AW2358" s="36"/>
    </row>
    <row r="2359" spans="42:49">
      <c r="AP2359" s="36"/>
      <c r="AQ2359" s="36"/>
      <c r="AR2359" s="36"/>
      <c r="AS2359" s="36"/>
      <c r="AT2359" s="36"/>
      <c r="AU2359" s="36"/>
      <c r="AV2359" s="36"/>
      <c r="AW2359" s="36"/>
    </row>
    <row r="2360" spans="42:49">
      <c r="AP2360" s="36"/>
      <c r="AQ2360" s="36"/>
      <c r="AR2360" s="36"/>
      <c r="AS2360" s="36"/>
      <c r="AT2360" s="36"/>
      <c r="AU2360" s="36"/>
      <c r="AV2360" s="36"/>
      <c r="AW2360" s="36"/>
    </row>
    <row r="2361" spans="42:49">
      <c r="AP2361" s="36"/>
      <c r="AQ2361" s="36"/>
      <c r="AR2361" s="36"/>
      <c r="AS2361" s="36"/>
      <c r="AT2361" s="36"/>
      <c r="AU2361" s="36"/>
      <c r="AV2361" s="36"/>
      <c r="AW2361" s="36"/>
    </row>
    <row r="2362" spans="42:49">
      <c r="AP2362" s="36"/>
      <c r="AQ2362" s="36"/>
      <c r="AR2362" s="36"/>
      <c r="AS2362" s="36"/>
      <c r="AT2362" s="36"/>
      <c r="AU2362" s="36"/>
      <c r="AV2362" s="36"/>
      <c r="AW2362" s="36"/>
    </row>
    <row r="2363" spans="42:49">
      <c r="AP2363" s="36"/>
      <c r="AQ2363" s="36"/>
      <c r="AR2363" s="36"/>
      <c r="AS2363" s="36"/>
      <c r="AT2363" s="36"/>
      <c r="AU2363" s="36"/>
      <c r="AV2363" s="36"/>
      <c r="AW2363" s="36"/>
    </row>
    <row r="2364" spans="42:49">
      <c r="AP2364" s="36"/>
      <c r="AQ2364" s="36"/>
      <c r="AR2364" s="36"/>
      <c r="AS2364" s="36"/>
      <c r="AT2364" s="36"/>
      <c r="AU2364" s="36"/>
      <c r="AV2364" s="36"/>
      <c r="AW2364" s="36"/>
    </row>
    <row r="2365" spans="42:49">
      <c r="AP2365" s="36"/>
      <c r="AQ2365" s="36"/>
      <c r="AR2365" s="36"/>
      <c r="AS2365" s="36"/>
      <c r="AT2365" s="36"/>
      <c r="AU2365" s="36"/>
      <c r="AV2365" s="36"/>
      <c r="AW2365" s="36"/>
    </row>
    <row r="2366" spans="42:49">
      <c r="AP2366" s="36"/>
      <c r="AQ2366" s="36"/>
      <c r="AR2366" s="36"/>
      <c r="AS2366" s="36"/>
      <c r="AT2366" s="36"/>
      <c r="AU2366" s="36"/>
      <c r="AV2366" s="36"/>
      <c r="AW2366" s="36"/>
    </row>
    <row r="2367" spans="42:49">
      <c r="AP2367" s="36"/>
      <c r="AQ2367" s="36"/>
      <c r="AR2367" s="36"/>
      <c r="AS2367" s="36"/>
      <c r="AT2367" s="36"/>
      <c r="AU2367" s="36"/>
      <c r="AV2367" s="36"/>
      <c r="AW2367" s="36"/>
    </row>
    <row r="2368" spans="42:49">
      <c r="AP2368" s="36"/>
      <c r="AQ2368" s="36"/>
      <c r="AR2368" s="36"/>
      <c r="AS2368" s="36"/>
      <c r="AT2368" s="36"/>
      <c r="AU2368" s="36"/>
      <c r="AV2368" s="36"/>
      <c r="AW2368" s="36"/>
    </row>
    <row r="2369" spans="42:49">
      <c r="AP2369" s="36"/>
      <c r="AQ2369" s="36"/>
      <c r="AR2369" s="36"/>
      <c r="AS2369" s="36"/>
      <c r="AT2369" s="36"/>
      <c r="AU2369" s="36"/>
      <c r="AV2369" s="36"/>
      <c r="AW2369" s="36"/>
    </row>
    <row r="2370" spans="42:49">
      <c r="AP2370" s="36"/>
      <c r="AQ2370" s="36"/>
      <c r="AR2370" s="36"/>
      <c r="AS2370" s="36"/>
      <c r="AT2370" s="36"/>
      <c r="AU2370" s="36"/>
      <c r="AV2370" s="36"/>
      <c r="AW2370" s="36"/>
    </row>
    <row r="2371" spans="42:49">
      <c r="AP2371" s="36"/>
      <c r="AQ2371" s="36"/>
      <c r="AR2371" s="36"/>
      <c r="AS2371" s="36"/>
      <c r="AT2371" s="36"/>
      <c r="AU2371" s="36"/>
      <c r="AV2371" s="36"/>
      <c r="AW2371" s="36"/>
    </row>
    <row r="2372" spans="42:49">
      <c r="AP2372" s="36"/>
      <c r="AQ2372" s="36"/>
      <c r="AR2372" s="36"/>
      <c r="AS2372" s="36"/>
      <c r="AT2372" s="36"/>
      <c r="AU2372" s="36"/>
      <c r="AV2372" s="36"/>
      <c r="AW2372" s="36"/>
    </row>
    <row r="2373" spans="42:49">
      <c r="AP2373" s="36"/>
      <c r="AQ2373" s="36"/>
      <c r="AR2373" s="36"/>
      <c r="AS2373" s="36"/>
      <c r="AT2373" s="36"/>
      <c r="AU2373" s="36"/>
      <c r="AV2373" s="36"/>
      <c r="AW2373" s="36"/>
    </row>
    <row r="2374" spans="42:49">
      <c r="AP2374" s="36"/>
      <c r="AQ2374" s="36"/>
      <c r="AR2374" s="36"/>
      <c r="AS2374" s="36"/>
      <c r="AT2374" s="36"/>
      <c r="AU2374" s="36"/>
      <c r="AV2374" s="36"/>
      <c r="AW2374" s="36"/>
    </row>
    <row r="2375" spans="42:49">
      <c r="AP2375" s="36"/>
      <c r="AQ2375" s="36"/>
      <c r="AR2375" s="36"/>
      <c r="AS2375" s="36"/>
      <c r="AT2375" s="36"/>
      <c r="AU2375" s="36"/>
      <c r="AV2375" s="36"/>
      <c r="AW2375" s="36"/>
    </row>
    <row r="2376" spans="42:49">
      <c r="AP2376" s="36"/>
      <c r="AQ2376" s="36"/>
      <c r="AR2376" s="36"/>
      <c r="AS2376" s="36"/>
      <c r="AT2376" s="36"/>
      <c r="AU2376" s="36"/>
      <c r="AV2376" s="36"/>
      <c r="AW2376" s="36"/>
    </row>
    <row r="2377" spans="42:49">
      <c r="AP2377" s="36"/>
      <c r="AQ2377" s="36"/>
      <c r="AR2377" s="36"/>
      <c r="AS2377" s="36"/>
      <c r="AT2377" s="36"/>
      <c r="AU2377" s="36"/>
      <c r="AV2377" s="36"/>
      <c r="AW2377" s="36"/>
    </row>
    <row r="2378" spans="42:49">
      <c r="AP2378" s="36"/>
      <c r="AQ2378" s="36"/>
      <c r="AR2378" s="36"/>
      <c r="AS2378" s="36"/>
      <c r="AT2378" s="36"/>
      <c r="AU2378" s="36"/>
      <c r="AV2378" s="36"/>
      <c r="AW2378" s="36"/>
    </row>
    <row r="2379" spans="42:49">
      <c r="AP2379" s="36"/>
      <c r="AQ2379" s="36"/>
      <c r="AR2379" s="36"/>
      <c r="AS2379" s="36"/>
      <c r="AT2379" s="36"/>
      <c r="AU2379" s="36"/>
      <c r="AV2379" s="36"/>
      <c r="AW2379" s="36"/>
    </row>
    <row r="2380" spans="42:49">
      <c r="AP2380" s="36"/>
      <c r="AQ2380" s="36"/>
      <c r="AR2380" s="36"/>
      <c r="AS2380" s="36"/>
      <c r="AT2380" s="36"/>
      <c r="AU2380" s="36"/>
      <c r="AV2380" s="36"/>
      <c r="AW2380" s="36"/>
    </row>
    <row r="2381" spans="42:49">
      <c r="AP2381" s="36"/>
      <c r="AQ2381" s="36"/>
      <c r="AR2381" s="36"/>
      <c r="AS2381" s="36"/>
      <c r="AT2381" s="36"/>
      <c r="AU2381" s="36"/>
      <c r="AV2381" s="36"/>
      <c r="AW2381" s="36"/>
    </row>
    <row r="2382" spans="42:49">
      <c r="AP2382" s="36"/>
      <c r="AQ2382" s="36"/>
      <c r="AR2382" s="36"/>
      <c r="AS2382" s="36"/>
      <c r="AT2382" s="36"/>
      <c r="AU2382" s="36"/>
      <c r="AV2382" s="36"/>
      <c r="AW2382" s="36"/>
    </row>
    <row r="2383" spans="42:49">
      <c r="AP2383" s="36"/>
      <c r="AQ2383" s="36"/>
      <c r="AR2383" s="36"/>
      <c r="AS2383" s="36"/>
      <c r="AT2383" s="36"/>
      <c r="AU2383" s="36"/>
      <c r="AV2383" s="36"/>
      <c r="AW2383" s="36"/>
    </row>
    <row r="2384" spans="42:49">
      <c r="AP2384" s="36"/>
      <c r="AQ2384" s="36"/>
      <c r="AR2384" s="36"/>
      <c r="AS2384" s="36"/>
      <c r="AT2384" s="36"/>
      <c r="AU2384" s="36"/>
      <c r="AV2384" s="36"/>
      <c r="AW2384" s="36"/>
    </row>
    <row r="2385" spans="42:49">
      <c r="AP2385" s="36"/>
      <c r="AQ2385" s="36"/>
      <c r="AR2385" s="36"/>
      <c r="AS2385" s="36"/>
      <c r="AT2385" s="36"/>
      <c r="AU2385" s="36"/>
      <c r="AV2385" s="36"/>
      <c r="AW2385" s="36"/>
    </row>
    <row r="2386" spans="42:49">
      <c r="AP2386" s="36"/>
      <c r="AQ2386" s="36"/>
      <c r="AR2386" s="36"/>
      <c r="AS2386" s="36"/>
      <c r="AT2386" s="36"/>
      <c r="AU2386" s="36"/>
      <c r="AV2386" s="36"/>
      <c r="AW2386" s="36"/>
    </row>
    <row r="2387" spans="42:49">
      <c r="AP2387" s="36"/>
      <c r="AQ2387" s="36"/>
      <c r="AR2387" s="36"/>
      <c r="AS2387" s="36"/>
      <c r="AT2387" s="36"/>
      <c r="AU2387" s="36"/>
      <c r="AV2387" s="36"/>
      <c r="AW2387" s="36"/>
    </row>
    <row r="2388" spans="42:49">
      <c r="AP2388" s="36"/>
      <c r="AQ2388" s="36"/>
      <c r="AR2388" s="36"/>
      <c r="AS2388" s="36"/>
      <c r="AT2388" s="36"/>
      <c r="AU2388" s="36"/>
      <c r="AV2388" s="36"/>
      <c r="AW2388" s="36"/>
    </row>
    <row r="2389" spans="42:49">
      <c r="AP2389" s="36"/>
      <c r="AQ2389" s="36"/>
      <c r="AR2389" s="36"/>
      <c r="AS2389" s="36"/>
      <c r="AT2389" s="36"/>
      <c r="AU2389" s="36"/>
      <c r="AV2389" s="36"/>
      <c r="AW2389" s="36"/>
    </row>
    <row r="2390" spans="42:49">
      <c r="AP2390" s="36"/>
      <c r="AQ2390" s="36"/>
      <c r="AR2390" s="36"/>
      <c r="AS2390" s="36"/>
      <c r="AT2390" s="36"/>
      <c r="AU2390" s="36"/>
      <c r="AV2390" s="36"/>
      <c r="AW2390" s="36"/>
    </row>
    <row r="2391" spans="42:49">
      <c r="AP2391" s="36"/>
      <c r="AQ2391" s="36"/>
      <c r="AR2391" s="36"/>
      <c r="AS2391" s="36"/>
      <c r="AT2391" s="36"/>
      <c r="AU2391" s="36"/>
      <c r="AV2391" s="36"/>
      <c r="AW2391" s="36"/>
    </row>
    <row r="2392" spans="42:49">
      <c r="AP2392" s="36"/>
      <c r="AQ2392" s="36"/>
      <c r="AR2392" s="36"/>
      <c r="AS2392" s="36"/>
      <c r="AT2392" s="36"/>
      <c r="AU2392" s="36"/>
      <c r="AV2392" s="36"/>
      <c r="AW2392" s="36"/>
    </row>
    <row r="2393" spans="42:49">
      <c r="AP2393" s="36"/>
      <c r="AQ2393" s="36"/>
      <c r="AR2393" s="36"/>
      <c r="AS2393" s="36"/>
      <c r="AT2393" s="36"/>
      <c r="AU2393" s="36"/>
      <c r="AV2393" s="36"/>
      <c r="AW2393" s="36"/>
    </row>
    <row r="2394" spans="42:49">
      <c r="AP2394" s="36"/>
      <c r="AQ2394" s="36"/>
      <c r="AR2394" s="36"/>
      <c r="AS2394" s="36"/>
      <c r="AT2394" s="36"/>
      <c r="AU2394" s="36"/>
      <c r="AV2394" s="36"/>
      <c r="AW2394" s="36"/>
    </row>
    <row r="2395" spans="42:49">
      <c r="AP2395" s="36"/>
      <c r="AQ2395" s="36"/>
      <c r="AR2395" s="36"/>
      <c r="AS2395" s="36"/>
      <c r="AT2395" s="36"/>
      <c r="AU2395" s="36"/>
      <c r="AV2395" s="36"/>
      <c r="AW2395" s="36"/>
    </row>
    <row r="2396" spans="42:49">
      <c r="AP2396" s="36"/>
      <c r="AQ2396" s="36"/>
      <c r="AR2396" s="36"/>
      <c r="AS2396" s="36"/>
      <c r="AT2396" s="36"/>
      <c r="AU2396" s="36"/>
      <c r="AV2396" s="36"/>
      <c r="AW2396" s="36"/>
    </row>
    <row r="2397" spans="42:49">
      <c r="AP2397" s="36"/>
      <c r="AQ2397" s="36"/>
      <c r="AR2397" s="36"/>
      <c r="AS2397" s="36"/>
      <c r="AT2397" s="36"/>
      <c r="AU2397" s="36"/>
      <c r="AV2397" s="36"/>
      <c r="AW2397" s="36"/>
    </row>
    <row r="2398" spans="42:49">
      <c r="AP2398" s="36"/>
      <c r="AQ2398" s="36"/>
      <c r="AR2398" s="36"/>
      <c r="AS2398" s="36"/>
      <c r="AT2398" s="36"/>
      <c r="AU2398" s="36"/>
      <c r="AV2398" s="36"/>
      <c r="AW2398" s="36"/>
    </row>
    <row r="2399" spans="42:49">
      <c r="AP2399" s="36"/>
      <c r="AQ2399" s="36"/>
      <c r="AR2399" s="36"/>
      <c r="AS2399" s="36"/>
      <c r="AT2399" s="36"/>
      <c r="AU2399" s="36"/>
      <c r="AV2399" s="36"/>
      <c r="AW2399" s="36"/>
    </row>
    <row r="2400" spans="42:49">
      <c r="AP2400" s="36"/>
      <c r="AQ2400" s="36"/>
      <c r="AR2400" s="36"/>
      <c r="AS2400" s="36"/>
      <c r="AT2400" s="36"/>
      <c r="AU2400" s="36"/>
      <c r="AV2400" s="36"/>
      <c r="AW2400" s="36"/>
    </row>
    <row r="2401" spans="42:49">
      <c r="AP2401" s="36"/>
      <c r="AQ2401" s="36"/>
      <c r="AR2401" s="36"/>
      <c r="AS2401" s="36"/>
      <c r="AT2401" s="36"/>
      <c r="AU2401" s="36"/>
      <c r="AV2401" s="36"/>
      <c r="AW2401" s="36"/>
    </row>
    <row r="2402" spans="42:49">
      <c r="AP2402" s="36"/>
      <c r="AQ2402" s="36"/>
      <c r="AR2402" s="36"/>
      <c r="AS2402" s="36"/>
      <c r="AT2402" s="36"/>
      <c r="AU2402" s="36"/>
      <c r="AV2402" s="36"/>
      <c r="AW2402" s="36"/>
    </row>
    <row r="2403" spans="42:49">
      <c r="AP2403" s="36"/>
      <c r="AQ2403" s="36"/>
      <c r="AR2403" s="36"/>
      <c r="AS2403" s="36"/>
      <c r="AT2403" s="36"/>
      <c r="AU2403" s="36"/>
      <c r="AV2403" s="36"/>
      <c r="AW2403" s="36"/>
    </row>
    <row r="2404" spans="42:49">
      <c r="AP2404" s="36"/>
      <c r="AQ2404" s="36"/>
      <c r="AR2404" s="36"/>
      <c r="AS2404" s="36"/>
      <c r="AT2404" s="36"/>
      <c r="AU2404" s="36"/>
      <c r="AV2404" s="36"/>
      <c r="AW2404" s="36"/>
    </row>
    <row r="2405" spans="42:49">
      <c r="AP2405" s="36"/>
      <c r="AQ2405" s="36"/>
      <c r="AR2405" s="36"/>
      <c r="AS2405" s="36"/>
      <c r="AT2405" s="36"/>
      <c r="AU2405" s="36"/>
      <c r="AV2405" s="36"/>
      <c r="AW2405" s="36"/>
    </row>
    <row r="2406" spans="42:49">
      <c r="AP2406" s="36"/>
      <c r="AQ2406" s="36"/>
      <c r="AR2406" s="36"/>
      <c r="AS2406" s="36"/>
      <c r="AT2406" s="36"/>
      <c r="AU2406" s="36"/>
      <c r="AV2406" s="36"/>
      <c r="AW2406" s="36"/>
    </row>
    <row r="2407" spans="42:49">
      <c r="AP2407" s="36"/>
      <c r="AQ2407" s="36"/>
      <c r="AR2407" s="36"/>
      <c r="AS2407" s="36"/>
      <c r="AT2407" s="36"/>
      <c r="AU2407" s="36"/>
      <c r="AV2407" s="36"/>
      <c r="AW2407" s="36"/>
    </row>
    <row r="2408" spans="42:49">
      <c r="AP2408" s="36"/>
      <c r="AQ2408" s="36"/>
      <c r="AR2408" s="36"/>
      <c r="AS2408" s="36"/>
      <c r="AT2408" s="36"/>
      <c r="AU2408" s="36"/>
      <c r="AV2408" s="36"/>
      <c r="AW2408" s="36"/>
    </row>
    <row r="2409" spans="42:49">
      <c r="AP2409" s="36"/>
      <c r="AQ2409" s="36"/>
      <c r="AR2409" s="36"/>
      <c r="AS2409" s="36"/>
      <c r="AT2409" s="36"/>
      <c r="AU2409" s="36"/>
      <c r="AV2409" s="36"/>
      <c r="AW2409" s="36"/>
    </row>
    <row r="2410" spans="42:49">
      <c r="AP2410" s="36"/>
      <c r="AQ2410" s="36"/>
      <c r="AR2410" s="36"/>
      <c r="AS2410" s="36"/>
      <c r="AT2410" s="36"/>
      <c r="AU2410" s="36"/>
      <c r="AV2410" s="36"/>
      <c r="AW2410" s="36"/>
    </row>
    <row r="2411" spans="42:49">
      <c r="AP2411" s="36"/>
      <c r="AQ2411" s="36"/>
      <c r="AR2411" s="36"/>
      <c r="AS2411" s="36"/>
      <c r="AT2411" s="36"/>
      <c r="AU2411" s="36"/>
      <c r="AV2411" s="36"/>
      <c r="AW2411" s="36"/>
    </row>
    <row r="2412" spans="42:49">
      <c r="AP2412" s="36"/>
      <c r="AQ2412" s="36"/>
      <c r="AR2412" s="36"/>
      <c r="AS2412" s="36"/>
      <c r="AT2412" s="36"/>
      <c r="AU2412" s="36"/>
      <c r="AV2412" s="36"/>
      <c r="AW2412" s="36"/>
    </row>
    <row r="2413" spans="42:49">
      <c r="AP2413" s="36"/>
      <c r="AQ2413" s="36"/>
      <c r="AR2413" s="36"/>
      <c r="AS2413" s="36"/>
      <c r="AT2413" s="36"/>
      <c r="AU2413" s="36"/>
      <c r="AV2413" s="36"/>
      <c r="AW2413" s="36"/>
    </row>
    <row r="2414" spans="42:49">
      <c r="AP2414" s="36"/>
      <c r="AQ2414" s="36"/>
      <c r="AR2414" s="36"/>
      <c r="AS2414" s="36"/>
      <c r="AT2414" s="36"/>
      <c r="AU2414" s="36"/>
      <c r="AV2414" s="36"/>
      <c r="AW2414" s="36"/>
    </row>
    <row r="2415" spans="42:49">
      <c r="AP2415" s="36"/>
      <c r="AQ2415" s="36"/>
      <c r="AR2415" s="36"/>
      <c r="AS2415" s="36"/>
      <c r="AT2415" s="36"/>
      <c r="AU2415" s="36"/>
      <c r="AV2415" s="36"/>
      <c r="AW2415" s="36"/>
    </row>
    <row r="2416" spans="42:49">
      <c r="AP2416" s="36"/>
      <c r="AQ2416" s="36"/>
      <c r="AR2416" s="36"/>
      <c r="AS2416" s="36"/>
      <c r="AT2416" s="36"/>
      <c r="AU2416" s="36"/>
      <c r="AV2416" s="36"/>
      <c r="AW2416" s="36"/>
    </row>
    <row r="2417" spans="42:49">
      <c r="AP2417" s="36"/>
      <c r="AQ2417" s="36"/>
      <c r="AR2417" s="36"/>
      <c r="AS2417" s="36"/>
      <c r="AT2417" s="36"/>
      <c r="AU2417" s="36"/>
      <c r="AV2417" s="36"/>
      <c r="AW2417" s="36"/>
    </row>
    <row r="2418" spans="42:49">
      <c r="AP2418" s="36"/>
      <c r="AQ2418" s="36"/>
      <c r="AR2418" s="36"/>
      <c r="AS2418" s="36"/>
      <c r="AT2418" s="36"/>
      <c r="AU2418" s="36"/>
      <c r="AV2418" s="36"/>
      <c r="AW2418" s="36"/>
    </row>
    <row r="2419" spans="42:49">
      <c r="AP2419" s="36"/>
      <c r="AQ2419" s="36"/>
      <c r="AR2419" s="36"/>
      <c r="AS2419" s="36"/>
      <c r="AT2419" s="36"/>
      <c r="AU2419" s="36"/>
      <c r="AV2419" s="36"/>
      <c r="AW2419" s="36"/>
    </row>
    <row r="2420" spans="42:49">
      <c r="AP2420" s="36"/>
      <c r="AQ2420" s="36"/>
      <c r="AR2420" s="36"/>
      <c r="AS2420" s="36"/>
      <c r="AT2420" s="36"/>
      <c r="AU2420" s="36"/>
      <c r="AV2420" s="36"/>
      <c r="AW2420" s="36"/>
    </row>
    <row r="2421" spans="42:49">
      <c r="AP2421" s="36"/>
      <c r="AQ2421" s="36"/>
      <c r="AR2421" s="36"/>
      <c r="AS2421" s="36"/>
      <c r="AT2421" s="36"/>
      <c r="AU2421" s="36"/>
      <c r="AV2421" s="36"/>
      <c r="AW2421" s="36"/>
    </row>
    <row r="2422" spans="42:49">
      <c r="AP2422" s="36"/>
      <c r="AQ2422" s="36"/>
      <c r="AR2422" s="36"/>
      <c r="AS2422" s="36"/>
      <c r="AT2422" s="36"/>
      <c r="AU2422" s="36"/>
      <c r="AV2422" s="36"/>
      <c r="AW2422" s="36"/>
    </row>
    <row r="2423" spans="42:49">
      <c r="AP2423" s="36"/>
      <c r="AQ2423" s="36"/>
      <c r="AR2423" s="36"/>
      <c r="AS2423" s="36"/>
      <c r="AT2423" s="36"/>
      <c r="AU2423" s="36"/>
      <c r="AV2423" s="36"/>
      <c r="AW2423" s="36"/>
    </row>
    <row r="2424" spans="42:49">
      <c r="AP2424" s="36"/>
      <c r="AQ2424" s="36"/>
      <c r="AR2424" s="36"/>
      <c r="AS2424" s="36"/>
      <c r="AT2424" s="36"/>
      <c r="AU2424" s="36"/>
      <c r="AV2424" s="36"/>
      <c r="AW2424" s="36"/>
    </row>
    <row r="2425" spans="42:49">
      <c r="AP2425" s="36"/>
      <c r="AQ2425" s="36"/>
      <c r="AR2425" s="36"/>
      <c r="AS2425" s="36"/>
      <c r="AT2425" s="36"/>
      <c r="AU2425" s="36"/>
      <c r="AV2425" s="36"/>
      <c r="AW2425" s="36"/>
    </row>
    <row r="2426" spans="42:49">
      <c r="AP2426" s="36"/>
      <c r="AQ2426" s="36"/>
      <c r="AR2426" s="36"/>
      <c r="AS2426" s="36"/>
      <c r="AT2426" s="36"/>
      <c r="AU2426" s="36"/>
      <c r="AV2426" s="36"/>
      <c r="AW2426" s="36"/>
    </row>
    <row r="2427" spans="42:49">
      <c r="AP2427" s="36"/>
      <c r="AQ2427" s="36"/>
      <c r="AR2427" s="36"/>
      <c r="AS2427" s="36"/>
      <c r="AT2427" s="36"/>
      <c r="AU2427" s="36"/>
      <c r="AV2427" s="36"/>
      <c r="AW2427" s="36"/>
    </row>
    <row r="2428" spans="42:49">
      <c r="AP2428" s="36"/>
      <c r="AQ2428" s="36"/>
      <c r="AR2428" s="36"/>
      <c r="AS2428" s="36"/>
      <c r="AT2428" s="36"/>
      <c r="AU2428" s="36"/>
      <c r="AV2428" s="36"/>
      <c r="AW2428" s="36"/>
    </row>
    <row r="2429" spans="42:49">
      <c r="AP2429" s="36"/>
      <c r="AQ2429" s="36"/>
      <c r="AR2429" s="36"/>
      <c r="AS2429" s="36"/>
      <c r="AT2429" s="36"/>
      <c r="AU2429" s="36"/>
      <c r="AV2429" s="36"/>
      <c r="AW2429" s="36"/>
    </row>
    <row r="2430" spans="42:49">
      <c r="AP2430" s="36"/>
      <c r="AQ2430" s="36"/>
      <c r="AR2430" s="36"/>
      <c r="AS2430" s="36"/>
      <c r="AT2430" s="36"/>
      <c r="AU2430" s="36"/>
      <c r="AV2430" s="36"/>
      <c r="AW2430" s="36"/>
    </row>
    <row r="2431" spans="42:49">
      <c r="AP2431" s="36"/>
      <c r="AQ2431" s="36"/>
      <c r="AR2431" s="36"/>
      <c r="AS2431" s="36"/>
      <c r="AT2431" s="36"/>
      <c r="AU2431" s="36"/>
      <c r="AV2431" s="36"/>
      <c r="AW2431" s="36"/>
    </row>
    <row r="2432" spans="42:49">
      <c r="AP2432" s="36"/>
      <c r="AQ2432" s="36"/>
      <c r="AR2432" s="36"/>
      <c r="AS2432" s="36"/>
      <c r="AT2432" s="36"/>
      <c r="AU2432" s="36"/>
      <c r="AV2432" s="36"/>
      <c r="AW2432" s="36"/>
    </row>
    <row r="2433" spans="42:49">
      <c r="AP2433" s="36"/>
      <c r="AQ2433" s="36"/>
      <c r="AR2433" s="36"/>
      <c r="AS2433" s="36"/>
      <c r="AT2433" s="36"/>
      <c r="AU2433" s="36"/>
      <c r="AV2433" s="36"/>
      <c r="AW2433" s="36"/>
    </row>
    <row r="2434" spans="42:49">
      <c r="AP2434" s="36"/>
      <c r="AQ2434" s="36"/>
      <c r="AR2434" s="36"/>
      <c r="AS2434" s="36"/>
      <c r="AT2434" s="36"/>
      <c r="AU2434" s="36"/>
      <c r="AV2434" s="36"/>
      <c r="AW2434" s="36"/>
    </row>
    <row r="2435" spans="42:49">
      <c r="AP2435" s="36"/>
      <c r="AQ2435" s="36"/>
      <c r="AR2435" s="36"/>
      <c r="AS2435" s="36"/>
      <c r="AT2435" s="36"/>
      <c r="AU2435" s="36"/>
      <c r="AV2435" s="36"/>
      <c r="AW2435" s="36"/>
    </row>
    <row r="2436" spans="42:49">
      <c r="AP2436" s="36"/>
      <c r="AQ2436" s="36"/>
      <c r="AR2436" s="36"/>
      <c r="AS2436" s="36"/>
      <c r="AT2436" s="36"/>
      <c r="AU2436" s="36"/>
      <c r="AV2436" s="36"/>
      <c r="AW2436" s="36"/>
    </row>
    <row r="2437" spans="42:49">
      <c r="AP2437" s="36"/>
      <c r="AQ2437" s="36"/>
      <c r="AR2437" s="36"/>
      <c r="AS2437" s="36"/>
      <c r="AT2437" s="36"/>
      <c r="AU2437" s="36"/>
      <c r="AV2437" s="36"/>
      <c r="AW2437" s="36"/>
    </row>
    <row r="2438" spans="42:49">
      <c r="AP2438" s="36"/>
      <c r="AQ2438" s="36"/>
      <c r="AR2438" s="36"/>
      <c r="AS2438" s="36"/>
      <c r="AT2438" s="36"/>
      <c r="AU2438" s="36"/>
      <c r="AV2438" s="36"/>
      <c r="AW2438" s="36"/>
    </row>
    <row r="2439" spans="42:49">
      <c r="AP2439" s="36"/>
      <c r="AQ2439" s="36"/>
      <c r="AR2439" s="36"/>
      <c r="AS2439" s="36"/>
      <c r="AT2439" s="36"/>
      <c r="AU2439" s="36"/>
      <c r="AV2439" s="36"/>
      <c r="AW2439" s="36"/>
    </row>
    <row r="2440" spans="42:49">
      <c r="AP2440" s="36"/>
      <c r="AQ2440" s="36"/>
      <c r="AR2440" s="36"/>
      <c r="AS2440" s="36"/>
      <c r="AT2440" s="36"/>
      <c r="AU2440" s="36"/>
      <c r="AV2440" s="36"/>
      <c r="AW2440" s="36"/>
    </row>
    <row r="2441" spans="42:49">
      <c r="AP2441" s="36"/>
      <c r="AQ2441" s="36"/>
      <c r="AR2441" s="36"/>
      <c r="AS2441" s="36"/>
      <c r="AT2441" s="36"/>
      <c r="AU2441" s="36"/>
      <c r="AV2441" s="36"/>
      <c r="AW2441" s="36"/>
    </row>
    <row r="2442" spans="42:49">
      <c r="AP2442" s="36"/>
      <c r="AQ2442" s="36"/>
      <c r="AR2442" s="36"/>
      <c r="AS2442" s="36"/>
      <c r="AT2442" s="36"/>
      <c r="AU2442" s="36"/>
      <c r="AV2442" s="36"/>
      <c r="AW2442" s="36"/>
    </row>
    <row r="2443" spans="42:49">
      <c r="AP2443" s="36"/>
      <c r="AQ2443" s="36"/>
      <c r="AR2443" s="36"/>
      <c r="AS2443" s="36"/>
      <c r="AT2443" s="36"/>
      <c r="AU2443" s="36"/>
      <c r="AV2443" s="36"/>
      <c r="AW2443" s="36"/>
    </row>
    <row r="2444" spans="42:49">
      <c r="AP2444" s="36"/>
      <c r="AQ2444" s="36"/>
      <c r="AR2444" s="36"/>
      <c r="AS2444" s="36"/>
      <c r="AT2444" s="36"/>
      <c r="AU2444" s="36"/>
      <c r="AV2444" s="36"/>
      <c r="AW2444" s="36"/>
    </row>
    <row r="2445" spans="42:49">
      <c r="AP2445" s="36"/>
      <c r="AQ2445" s="36"/>
      <c r="AR2445" s="36"/>
      <c r="AS2445" s="36"/>
      <c r="AT2445" s="36"/>
      <c r="AU2445" s="36"/>
      <c r="AV2445" s="36"/>
      <c r="AW2445" s="36"/>
    </row>
    <row r="2446" spans="42:49">
      <c r="AP2446" s="36"/>
      <c r="AQ2446" s="36"/>
      <c r="AR2446" s="36"/>
      <c r="AS2446" s="36"/>
      <c r="AT2446" s="36"/>
      <c r="AU2446" s="36"/>
      <c r="AV2446" s="36"/>
      <c r="AW2446" s="36"/>
    </row>
    <row r="2447" spans="42:49">
      <c r="AP2447" s="36"/>
      <c r="AQ2447" s="36"/>
      <c r="AR2447" s="36"/>
      <c r="AS2447" s="36"/>
      <c r="AT2447" s="36"/>
      <c r="AU2447" s="36"/>
      <c r="AV2447" s="36"/>
      <c r="AW2447" s="36"/>
    </row>
    <row r="2448" spans="42:49">
      <c r="AP2448" s="36"/>
      <c r="AQ2448" s="36"/>
      <c r="AR2448" s="36"/>
      <c r="AS2448" s="36"/>
      <c r="AT2448" s="36"/>
      <c r="AU2448" s="36"/>
      <c r="AV2448" s="36"/>
      <c r="AW2448" s="36"/>
    </row>
    <row r="2449" spans="42:49">
      <c r="AP2449" s="36"/>
      <c r="AQ2449" s="36"/>
      <c r="AR2449" s="36"/>
      <c r="AS2449" s="36"/>
      <c r="AT2449" s="36"/>
      <c r="AU2449" s="36"/>
      <c r="AV2449" s="36"/>
      <c r="AW2449" s="36"/>
    </row>
    <row r="2450" spans="42:49">
      <c r="AP2450" s="36"/>
      <c r="AQ2450" s="36"/>
      <c r="AR2450" s="36"/>
      <c r="AS2450" s="36"/>
      <c r="AT2450" s="36"/>
      <c r="AU2450" s="36"/>
      <c r="AV2450" s="36"/>
      <c r="AW2450" s="36"/>
    </row>
    <row r="2451" spans="42:49">
      <c r="AP2451" s="36"/>
      <c r="AQ2451" s="36"/>
      <c r="AR2451" s="36"/>
      <c r="AS2451" s="36"/>
      <c r="AT2451" s="36"/>
      <c r="AU2451" s="36"/>
      <c r="AV2451" s="36"/>
      <c r="AW2451" s="36"/>
    </row>
    <row r="2452" spans="42:49">
      <c r="AP2452" s="36"/>
      <c r="AQ2452" s="36"/>
      <c r="AR2452" s="36"/>
      <c r="AS2452" s="36"/>
      <c r="AT2452" s="36"/>
      <c r="AU2452" s="36"/>
      <c r="AV2452" s="36"/>
      <c r="AW2452" s="36"/>
    </row>
    <row r="2453" spans="42:49">
      <c r="AP2453" s="36"/>
      <c r="AQ2453" s="36"/>
      <c r="AR2453" s="36"/>
      <c r="AS2453" s="36"/>
      <c r="AT2453" s="36"/>
      <c r="AU2453" s="36"/>
      <c r="AV2453" s="36"/>
      <c r="AW2453" s="36"/>
    </row>
    <row r="2454" spans="42:49">
      <c r="AP2454" s="36"/>
      <c r="AQ2454" s="36"/>
      <c r="AR2454" s="36"/>
      <c r="AS2454" s="36"/>
      <c r="AT2454" s="36"/>
      <c r="AU2454" s="36"/>
      <c r="AV2454" s="36"/>
      <c r="AW2454" s="36"/>
    </row>
    <row r="2455" spans="42:49">
      <c r="AP2455" s="36"/>
      <c r="AQ2455" s="36"/>
      <c r="AR2455" s="36"/>
      <c r="AS2455" s="36"/>
      <c r="AT2455" s="36"/>
      <c r="AU2455" s="36"/>
      <c r="AV2455" s="36"/>
      <c r="AW2455" s="36"/>
    </row>
    <row r="2456" spans="42:49">
      <c r="AP2456" s="36"/>
      <c r="AQ2456" s="36"/>
      <c r="AR2456" s="36"/>
      <c r="AS2456" s="36"/>
      <c r="AT2456" s="36"/>
      <c r="AU2456" s="36"/>
      <c r="AV2456" s="36"/>
      <c r="AW2456" s="36"/>
    </row>
    <row r="2457" spans="42:49">
      <c r="AP2457" s="36"/>
      <c r="AQ2457" s="36"/>
      <c r="AR2457" s="36"/>
      <c r="AS2457" s="36"/>
      <c r="AT2457" s="36"/>
      <c r="AU2457" s="36"/>
      <c r="AV2457" s="36"/>
      <c r="AW2457" s="36"/>
    </row>
    <row r="2458" spans="42:49">
      <c r="AP2458" s="36"/>
      <c r="AQ2458" s="36"/>
      <c r="AR2458" s="36"/>
      <c r="AS2458" s="36"/>
      <c r="AT2458" s="36"/>
      <c r="AU2458" s="36"/>
      <c r="AV2458" s="36"/>
      <c r="AW2458" s="36"/>
    </row>
    <row r="2459" spans="42:49">
      <c r="AP2459" s="36"/>
      <c r="AQ2459" s="36"/>
      <c r="AR2459" s="36"/>
      <c r="AS2459" s="36"/>
      <c r="AT2459" s="36"/>
      <c r="AU2459" s="36"/>
      <c r="AV2459" s="36"/>
      <c r="AW2459" s="36"/>
    </row>
    <row r="2460" spans="42:49">
      <c r="AP2460" s="36"/>
      <c r="AQ2460" s="36"/>
      <c r="AR2460" s="36"/>
      <c r="AS2460" s="36"/>
      <c r="AT2460" s="36"/>
      <c r="AU2460" s="36"/>
      <c r="AV2460" s="36"/>
      <c r="AW2460" s="36"/>
    </row>
    <row r="2461" spans="42:49">
      <c r="AP2461" s="36"/>
      <c r="AQ2461" s="36"/>
      <c r="AR2461" s="36"/>
      <c r="AS2461" s="36"/>
      <c r="AT2461" s="36"/>
      <c r="AU2461" s="36"/>
      <c r="AV2461" s="36"/>
      <c r="AW2461" s="36"/>
    </row>
    <row r="2462" spans="42:49">
      <c r="AP2462" s="36"/>
      <c r="AQ2462" s="36"/>
      <c r="AR2462" s="36"/>
      <c r="AS2462" s="36"/>
      <c r="AT2462" s="36"/>
      <c r="AU2462" s="36"/>
      <c r="AV2462" s="36"/>
      <c r="AW2462" s="36"/>
    </row>
    <row r="2463" spans="42:49">
      <c r="AP2463" s="36"/>
      <c r="AQ2463" s="36"/>
      <c r="AR2463" s="36"/>
      <c r="AS2463" s="36"/>
      <c r="AT2463" s="36"/>
      <c r="AU2463" s="36"/>
      <c r="AV2463" s="36"/>
      <c r="AW2463" s="36"/>
    </row>
    <row r="2464" spans="42:49">
      <c r="AP2464" s="36"/>
      <c r="AQ2464" s="36"/>
      <c r="AR2464" s="36"/>
      <c r="AS2464" s="36"/>
      <c r="AT2464" s="36"/>
      <c r="AU2464" s="36"/>
      <c r="AV2464" s="36"/>
      <c r="AW2464" s="36"/>
    </row>
    <row r="2465" spans="42:49">
      <c r="AP2465" s="36"/>
      <c r="AQ2465" s="36"/>
      <c r="AR2465" s="36"/>
      <c r="AS2465" s="36"/>
      <c r="AT2465" s="36"/>
      <c r="AU2465" s="36"/>
      <c r="AV2465" s="36"/>
      <c r="AW2465" s="36"/>
    </row>
    <row r="2466" spans="42:49">
      <c r="AP2466" s="36"/>
      <c r="AQ2466" s="36"/>
      <c r="AR2466" s="36"/>
      <c r="AS2466" s="36"/>
      <c r="AT2466" s="36"/>
      <c r="AU2466" s="36"/>
      <c r="AV2466" s="36"/>
      <c r="AW2466" s="36"/>
    </row>
    <row r="2467" spans="42:49">
      <c r="AP2467" s="36"/>
      <c r="AQ2467" s="36"/>
      <c r="AR2467" s="36"/>
      <c r="AS2467" s="36"/>
      <c r="AT2467" s="36"/>
      <c r="AU2467" s="36"/>
      <c r="AV2467" s="36"/>
      <c r="AW2467" s="36"/>
    </row>
    <row r="2468" spans="42:49">
      <c r="AP2468" s="36"/>
      <c r="AQ2468" s="36"/>
      <c r="AR2468" s="36"/>
      <c r="AS2468" s="36"/>
      <c r="AT2468" s="36"/>
      <c r="AU2468" s="36"/>
      <c r="AV2468" s="36"/>
      <c r="AW2468" s="36"/>
    </row>
    <row r="2469" spans="42:49">
      <c r="AP2469" s="36"/>
      <c r="AQ2469" s="36"/>
      <c r="AR2469" s="36"/>
      <c r="AS2469" s="36"/>
      <c r="AT2469" s="36"/>
      <c r="AU2469" s="36"/>
      <c r="AV2469" s="36"/>
      <c r="AW2469" s="36"/>
    </row>
    <row r="2470" spans="42:49">
      <c r="AP2470" s="36"/>
      <c r="AQ2470" s="36"/>
      <c r="AR2470" s="36"/>
      <c r="AS2470" s="36"/>
      <c r="AT2470" s="36"/>
      <c r="AU2470" s="36"/>
      <c r="AV2470" s="36"/>
      <c r="AW2470" s="36"/>
    </row>
    <row r="2471" spans="42:49">
      <c r="AP2471" s="36"/>
      <c r="AQ2471" s="36"/>
      <c r="AR2471" s="36"/>
      <c r="AS2471" s="36"/>
      <c r="AT2471" s="36"/>
      <c r="AU2471" s="36"/>
      <c r="AV2471" s="36"/>
      <c r="AW2471" s="36"/>
    </row>
    <row r="2472" spans="42:49">
      <c r="AP2472" s="36"/>
      <c r="AQ2472" s="36"/>
      <c r="AR2472" s="36"/>
      <c r="AS2472" s="36"/>
      <c r="AT2472" s="36"/>
      <c r="AU2472" s="36"/>
      <c r="AV2472" s="36"/>
      <c r="AW2472" s="36"/>
    </row>
    <row r="2473" spans="42:49">
      <c r="AP2473" s="36"/>
      <c r="AQ2473" s="36"/>
      <c r="AR2473" s="36"/>
      <c r="AS2473" s="36"/>
      <c r="AT2473" s="36"/>
      <c r="AU2473" s="36"/>
      <c r="AV2473" s="36"/>
      <c r="AW2473" s="36"/>
    </row>
    <row r="2474" spans="42:49">
      <c r="AP2474" s="36"/>
      <c r="AQ2474" s="36"/>
      <c r="AR2474" s="36"/>
      <c r="AS2474" s="36"/>
      <c r="AT2474" s="36"/>
      <c r="AU2474" s="36"/>
      <c r="AV2474" s="36"/>
      <c r="AW2474" s="36"/>
    </row>
    <row r="2475" spans="42:49">
      <c r="AP2475" s="36"/>
      <c r="AQ2475" s="36"/>
      <c r="AR2475" s="36"/>
      <c r="AS2475" s="36"/>
      <c r="AT2475" s="36"/>
      <c r="AU2475" s="36"/>
      <c r="AV2475" s="36"/>
      <c r="AW2475" s="36"/>
    </row>
    <row r="2476" spans="42:49">
      <c r="AP2476" s="36"/>
      <c r="AQ2476" s="36"/>
      <c r="AR2476" s="36"/>
      <c r="AS2476" s="36"/>
      <c r="AT2476" s="36"/>
      <c r="AU2476" s="36"/>
      <c r="AV2476" s="36"/>
      <c r="AW2476" s="36"/>
    </row>
    <row r="2477" spans="42:49">
      <c r="AP2477" s="36"/>
      <c r="AQ2477" s="36"/>
      <c r="AR2477" s="36"/>
      <c r="AS2477" s="36"/>
      <c r="AT2477" s="36"/>
      <c r="AU2477" s="36"/>
      <c r="AV2477" s="36"/>
      <c r="AW2477" s="36"/>
    </row>
    <row r="2478" spans="42:49">
      <c r="AP2478" s="36"/>
      <c r="AQ2478" s="36"/>
      <c r="AR2478" s="36"/>
      <c r="AS2478" s="36"/>
      <c r="AT2478" s="36"/>
      <c r="AU2478" s="36"/>
      <c r="AV2478" s="36"/>
      <c r="AW2478" s="36"/>
    </row>
    <row r="2479" spans="42:49">
      <c r="AP2479" s="36"/>
      <c r="AQ2479" s="36"/>
      <c r="AR2479" s="36"/>
      <c r="AS2479" s="36"/>
      <c r="AT2479" s="36"/>
      <c r="AU2479" s="36"/>
      <c r="AV2479" s="36"/>
      <c r="AW2479" s="36"/>
    </row>
    <row r="2480" spans="42:49">
      <c r="AP2480" s="36"/>
      <c r="AQ2480" s="36"/>
      <c r="AR2480" s="36"/>
      <c r="AS2480" s="36"/>
      <c r="AT2480" s="36"/>
      <c r="AU2480" s="36"/>
      <c r="AV2480" s="36"/>
      <c r="AW2480" s="36"/>
    </row>
    <row r="2481" spans="42:49">
      <c r="AP2481" s="36"/>
      <c r="AQ2481" s="36"/>
      <c r="AR2481" s="36"/>
      <c r="AS2481" s="36"/>
      <c r="AT2481" s="36"/>
      <c r="AU2481" s="36"/>
      <c r="AV2481" s="36"/>
      <c r="AW2481" s="36"/>
    </row>
    <row r="2482" spans="42:49">
      <c r="AP2482" s="36"/>
      <c r="AQ2482" s="36"/>
      <c r="AR2482" s="36"/>
      <c r="AS2482" s="36"/>
      <c r="AT2482" s="36"/>
      <c r="AU2482" s="36"/>
      <c r="AV2482" s="36"/>
      <c r="AW2482" s="36"/>
    </row>
    <row r="2483" spans="42:49">
      <c r="AP2483" s="36"/>
      <c r="AQ2483" s="36"/>
      <c r="AR2483" s="36"/>
      <c r="AS2483" s="36"/>
      <c r="AT2483" s="36"/>
      <c r="AU2483" s="36"/>
      <c r="AV2483" s="36"/>
      <c r="AW2483" s="36"/>
    </row>
    <row r="2484" spans="42:49">
      <c r="AP2484" s="36"/>
      <c r="AQ2484" s="36"/>
      <c r="AR2484" s="36"/>
      <c r="AS2484" s="36"/>
      <c r="AT2484" s="36"/>
      <c r="AU2484" s="36"/>
      <c r="AV2484" s="36"/>
      <c r="AW2484" s="36"/>
    </row>
    <row r="2485" spans="42:49">
      <c r="AP2485" s="36"/>
      <c r="AQ2485" s="36"/>
      <c r="AR2485" s="36"/>
      <c r="AS2485" s="36"/>
      <c r="AT2485" s="36"/>
      <c r="AU2485" s="36"/>
      <c r="AV2485" s="36"/>
      <c r="AW2485" s="36"/>
    </row>
    <row r="2486" spans="42:49">
      <c r="AP2486" s="36"/>
      <c r="AQ2486" s="36"/>
      <c r="AR2486" s="36"/>
      <c r="AS2486" s="36"/>
      <c r="AT2486" s="36"/>
      <c r="AU2486" s="36"/>
      <c r="AV2486" s="36"/>
      <c r="AW2486" s="36"/>
    </row>
    <row r="2487" spans="42:49">
      <c r="AP2487" s="36"/>
      <c r="AQ2487" s="36"/>
      <c r="AR2487" s="36"/>
      <c r="AS2487" s="36"/>
      <c r="AT2487" s="36"/>
      <c r="AU2487" s="36"/>
      <c r="AV2487" s="36"/>
      <c r="AW2487" s="36"/>
    </row>
    <row r="2488" spans="42:49">
      <c r="AP2488" s="36"/>
      <c r="AQ2488" s="36"/>
      <c r="AR2488" s="36"/>
      <c r="AS2488" s="36"/>
      <c r="AT2488" s="36"/>
      <c r="AU2488" s="36"/>
      <c r="AV2488" s="36"/>
      <c r="AW2488" s="36"/>
    </row>
    <row r="2489" spans="42:49">
      <c r="AP2489" s="36"/>
      <c r="AQ2489" s="36"/>
      <c r="AR2489" s="36"/>
      <c r="AS2489" s="36"/>
      <c r="AT2489" s="36"/>
      <c r="AU2489" s="36"/>
      <c r="AV2489" s="36"/>
      <c r="AW2489" s="36"/>
    </row>
    <row r="2490" spans="42:49">
      <c r="AP2490" s="36"/>
      <c r="AQ2490" s="36"/>
      <c r="AR2490" s="36"/>
      <c r="AS2490" s="36"/>
      <c r="AT2490" s="36"/>
      <c r="AU2490" s="36"/>
      <c r="AV2490" s="36"/>
      <c r="AW2490" s="36"/>
    </row>
    <row r="2491" spans="42:49">
      <c r="AP2491" s="36"/>
      <c r="AQ2491" s="36"/>
      <c r="AR2491" s="36"/>
      <c r="AS2491" s="36"/>
      <c r="AT2491" s="36"/>
      <c r="AU2491" s="36"/>
      <c r="AV2491" s="36"/>
      <c r="AW2491" s="36"/>
    </row>
    <row r="2492" spans="42:49">
      <c r="AP2492" s="36"/>
      <c r="AQ2492" s="36"/>
      <c r="AR2492" s="36"/>
      <c r="AS2492" s="36"/>
      <c r="AT2492" s="36"/>
      <c r="AU2492" s="36"/>
      <c r="AV2492" s="36"/>
      <c r="AW2492" s="36"/>
    </row>
    <row r="2493" spans="42:49">
      <c r="AP2493" s="36"/>
      <c r="AQ2493" s="36"/>
      <c r="AR2493" s="36"/>
      <c r="AS2493" s="36"/>
      <c r="AT2493" s="36"/>
      <c r="AU2493" s="36"/>
      <c r="AV2493" s="36"/>
      <c r="AW2493" s="36"/>
    </row>
    <row r="2494" spans="42:49">
      <c r="AP2494" s="36"/>
      <c r="AQ2494" s="36"/>
      <c r="AR2494" s="36"/>
      <c r="AS2494" s="36"/>
      <c r="AT2494" s="36"/>
      <c r="AU2494" s="36"/>
      <c r="AV2494" s="36"/>
      <c r="AW2494" s="36"/>
    </row>
    <row r="2495" spans="42:49">
      <c r="AP2495" s="36"/>
      <c r="AQ2495" s="36"/>
      <c r="AR2495" s="36"/>
      <c r="AS2495" s="36"/>
      <c r="AT2495" s="36"/>
      <c r="AU2495" s="36"/>
      <c r="AV2495" s="36"/>
      <c r="AW2495" s="36"/>
    </row>
    <row r="2496" spans="42:49">
      <c r="AP2496" s="36"/>
      <c r="AQ2496" s="36"/>
      <c r="AR2496" s="36"/>
      <c r="AS2496" s="36"/>
      <c r="AT2496" s="36"/>
      <c r="AU2496" s="36"/>
      <c r="AV2496" s="36"/>
      <c r="AW2496" s="36"/>
    </row>
    <row r="2497" spans="42:49">
      <c r="AP2497" s="36"/>
      <c r="AQ2497" s="36"/>
      <c r="AR2497" s="36"/>
      <c r="AS2497" s="36"/>
      <c r="AT2497" s="36"/>
      <c r="AU2497" s="36"/>
      <c r="AV2497" s="36"/>
      <c r="AW2497" s="36"/>
    </row>
    <row r="2498" spans="42:49">
      <c r="AP2498" s="36"/>
      <c r="AQ2498" s="36"/>
      <c r="AR2498" s="36"/>
      <c r="AS2498" s="36"/>
      <c r="AT2498" s="36"/>
      <c r="AU2498" s="36"/>
      <c r="AV2498" s="36"/>
      <c r="AW2498" s="36"/>
    </row>
    <row r="2499" spans="42:49">
      <c r="AP2499" s="36"/>
      <c r="AQ2499" s="36"/>
      <c r="AR2499" s="36"/>
      <c r="AS2499" s="36"/>
      <c r="AT2499" s="36"/>
      <c r="AU2499" s="36"/>
      <c r="AV2499" s="36"/>
      <c r="AW2499" s="36"/>
    </row>
    <row r="2500" spans="42:49">
      <c r="AP2500" s="36"/>
      <c r="AQ2500" s="36"/>
      <c r="AR2500" s="36"/>
      <c r="AS2500" s="36"/>
      <c r="AT2500" s="36"/>
      <c r="AU2500" s="36"/>
      <c r="AV2500" s="36"/>
      <c r="AW2500" s="36"/>
    </row>
  </sheetData>
  <pageMargins left="0.7" right="0.7" top="0.75" bottom="0.75" header="0.3" footer="0.3"/>
  <customProperties>
    <customPr name="Programm_cenniki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E592"/>
  <sheetViews>
    <sheetView tabSelected="1" topLeftCell="A7" workbookViewId="0">
      <selection activeCell="H20" sqref="H20"/>
    </sheetView>
  </sheetViews>
  <sheetFormatPr defaultRowHeight="12.75"/>
  <cols>
    <col min="1" max="1" width="2.140625" style="1" customWidth="1"/>
    <col min="2" max="2" width="45.7109375" style="1" customWidth="1"/>
    <col min="3" max="3" width="4.7109375" style="5" customWidth="1"/>
    <col min="4" max="4" width="10.5703125" style="33" customWidth="1"/>
    <col min="5" max="5" width="11.42578125" style="33" customWidth="1"/>
  </cols>
  <sheetData>
    <row r="2" spans="2:5" ht="33.75">
      <c r="B2" s="13"/>
      <c r="C2" s="25"/>
      <c r="D2" s="11"/>
      <c r="E2" s="11"/>
    </row>
    <row r="3" spans="2:5" ht="33.75">
      <c r="B3" s="13"/>
      <c r="C3" s="25"/>
      <c r="D3" s="11"/>
      <c r="E3" s="11"/>
    </row>
    <row r="4" spans="2:5">
      <c r="B4" s="14"/>
      <c r="C4" s="11"/>
      <c r="D4" s="11"/>
      <c r="E4" s="11"/>
    </row>
    <row r="5" spans="2:5" ht="71.25">
      <c r="B5" s="15" t="s">
        <v>192</v>
      </c>
      <c r="C5" s="26"/>
      <c r="D5" s="11"/>
      <c r="E5" s="11"/>
    </row>
    <row r="6" spans="2:5">
      <c r="B6" s="14"/>
      <c r="C6" s="11"/>
      <c r="D6" s="11"/>
      <c r="E6" s="11"/>
    </row>
    <row r="7" spans="2:5" ht="15.75">
      <c r="B7" s="16" t="s">
        <v>57</v>
      </c>
      <c r="C7" s="27"/>
      <c r="D7" s="11"/>
      <c r="E7" s="11"/>
    </row>
    <row r="8" spans="2:5" ht="15.75">
      <c r="B8" s="16" t="s">
        <v>58</v>
      </c>
      <c r="C8" s="27"/>
      <c r="D8" s="11"/>
      <c r="E8" s="11"/>
    </row>
    <row r="9" spans="2:5">
      <c r="B9" s="14"/>
      <c r="C9" s="11"/>
      <c r="D9" s="11"/>
      <c r="E9" s="11"/>
    </row>
    <row r="10" spans="2:5" ht="85.5">
      <c r="B10" s="7" t="s">
        <v>59</v>
      </c>
      <c r="C10" s="22"/>
      <c r="D10" s="19" t="s">
        <v>191</v>
      </c>
      <c r="E10" s="23" t="s">
        <v>900</v>
      </c>
    </row>
    <row r="11" spans="2:5">
      <c r="B11" s="7"/>
      <c r="C11" s="22"/>
      <c r="D11" s="17"/>
      <c r="E11" s="18"/>
    </row>
    <row r="12" spans="2:5" ht="14.25">
      <c r="B12" s="8" t="s">
        <v>60</v>
      </c>
      <c r="C12" s="28"/>
      <c r="D12" s="30"/>
      <c r="E12" s="31"/>
    </row>
    <row r="13" spans="2:5">
      <c r="B13" s="4" t="s">
        <v>147</v>
      </c>
      <c r="C13" s="21" t="s">
        <v>61</v>
      </c>
      <c r="D13" s="20">
        <v>20</v>
      </c>
      <c r="E13" s="20">
        <v>22</v>
      </c>
    </row>
    <row r="14" spans="2:5">
      <c r="B14" s="4" t="s">
        <v>160</v>
      </c>
      <c r="C14" s="21" t="s">
        <v>61</v>
      </c>
      <c r="D14" s="20">
        <v>26</v>
      </c>
      <c r="E14" s="20">
        <v>28.5</v>
      </c>
    </row>
    <row r="15" spans="2:5" ht="25.5">
      <c r="B15" s="4" t="s">
        <v>148</v>
      </c>
      <c r="C15" s="21" t="s">
        <v>61</v>
      </c>
      <c r="D15" s="20">
        <v>30</v>
      </c>
      <c r="E15" s="20">
        <v>31</v>
      </c>
    </row>
    <row r="16" spans="2:5" ht="25.5">
      <c r="B16" s="4" t="s">
        <v>149</v>
      </c>
      <c r="C16" s="21" t="s">
        <v>61</v>
      </c>
      <c r="D16" s="20">
        <v>34</v>
      </c>
      <c r="E16" s="20">
        <v>35</v>
      </c>
    </row>
    <row r="17" spans="2:5">
      <c r="B17" s="4" t="s">
        <v>62</v>
      </c>
      <c r="C17" s="21" t="s">
        <v>155</v>
      </c>
      <c r="D17" s="20">
        <v>37.5</v>
      </c>
      <c r="E17" s="20">
        <v>40</v>
      </c>
    </row>
    <row r="18" spans="2:5">
      <c r="B18" s="4" t="s">
        <v>146</v>
      </c>
      <c r="C18" s="21" t="s">
        <v>61</v>
      </c>
      <c r="D18" s="20">
        <v>38.5</v>
      </c>
      <c r="E18" s="20">
        <v>41.5</v>
      </c>
    </row>
    <row r="19" spans="2:5">
      <c r="B19" s="4" t="s">
        <v>27</v>
      </c>
      <c r="C19" s="21" t="s">
        <v>61</v>
      </c>
      <c r="D19" s="20">
        <v>27.5</v>
      </c>
      <c r="E19" s="20">
        <v>29.5</v>
      </c>
    </row>
    <row r="20" spans="2:5" ht="31.5">
      <c r="B20" s="9" t="s">
        <v>64</v>
      </c>
      <c r="C20" s="21" t="s">
        <v>61</v>
      </c>
      <c r="D20" s="20">
        <v>29</v>
      </c>
      <c r="E20" s="20">
        <v>33</v>
      </c>
    </row>
    <row r="21" spans="2:5">
      <c r="B21" s="4" t="s">
        <v>65</v>
      </c>
      <c r="C21" s="21" t="s">
        <v>61</v>
      </c>
      <c r="D21" s="20">
        <v>0</v>
      </c>
      <c r="E21" s="20">
        <v>0</v>
      </c>
    </row>
    <row r="22" spans="2:5">
      <c r="B22" s="4" t="s">
        <v>36</v>
      </c>
      <c r="C22" s="21" t="s">
        <v>61</v>
      </c>
      <c r="D22" s="20">
        <v>0</v>
      </c>
      <c r="E22" s="20">
        <v>0</v>
      </c>
    </row>
    <row r="23" spans="2:5">
      <c r="B23" s="4" t="s">
        <v>33</v>
      </c>
      <c r="C23" s="21" t="s">
        <v>63</v>
      </c>
      <c r="D23" s="20">
        <v>11.5</v>
      </c>
      <c r="E23" s="20">
        <v>12.5</v>
      </c>
    </row>
    <row r="24" spans="2:5">
      <c r="B24" s="4" t="s">
        <v>156</v>
      </c>
      <c r="C24" s="21" t="s">
        <v>63</v>
      </c>
      <c r="D24" s="20">
        <v>18</v>
      </c>
      <c r="E24" s="20">
        <v>19</v>
      </c>
    </row>
    <row r="25" spans="2:5">
      <c r="B25" s="4" t="s">
        <v>157</v>
      </c>
      <c r="C25" s="21" t="s">
        <v>63</v>
      </c>
      <c r="D25" s="20">
        <v>112</v>
      </c>
      <c r="E25" s="20">
        <v>120</v>
      </c>
    </row>
    <row r="26" spans="2:5">
      <c r="B26" s="10" t="s">
        <v>66</v>
      </c>
      <c r="C26" s="21"/>
      <c r="D26" s="20">
        <v>0</v>
      </c>
      <c r="E26" s="20">
        <v>0</v>
      </c>
    </row>
    <row r="27" spans="2:5">
      <c r="B27" s="4" t="s">
        <v>67</v>
      </c>
      <c r="C27" s="21" t="s">
        <v>63</v>
      </c>
      <c r="D27" s="20">
        <v>0</v>
      </c>
      <c r="E27" s="20">
        <v>0</v>
      </c>
    </row>
    <row r="28" spans="2:5" ht="14.25">
      <c r="B28" s="8" t="s">
        <v>193</v>
      </c>
      <c r="C28" s="28"/>
      <c r="D28" s="30"/>
      <c r="E28" s="31"/>
    </row>
    <row r="29" spans="2:5">
      <c r="B29" s="34" t="s">
        <v>254</v>
      </c>
      <c r="C29" s="21" t="s">
        <v>63</v>
      </c>
      <c r="D29" s="20">
        <v>10368</v>
      </c>
      <c r="E29" s="20">
        <v>12096</v>
      </c>
    </row>
    <row r="30" spans="2:5" ht="25.5">
      <c r="B30" s="3" t="s">
        <v>183</v>
      </c>
      <c r="C30" s="21" t="s">
        <v>63</v>
      </c>
      <c r="D30" s="20">
        <v>843</v>
      </c>
      <c r="E30" s="20">
        <v>908</v>
      </c>
    </row>
    <row r="31" spans="2:5">
      <c r="B31" s="24" t="s">
        <v>194</v>
      </c>
      <c r="C31" s="21" t="s">
        <v>63</v>
      </c>
      <c r="D31" s="20">
        <v>35.5</v>
      </c>
      <c r="E31" s="20">
        <v>38</v>
      </c>
    </row>
    <row r="32" spans="2:5">
      <c r="B32" s="24" t="s">
        <v>187</v>
      </c>
      <c r="C32" s="21" t="s">
        <v>63</v>
      </c>
      <c r="D32" s="20">
        <v>519</v>
      </c>
      <c r="E32" s="20">
        <v>559</v>
      </c>
    </row>
    <row r="33" spans="2:5" ht="25.5">
      <c r="B33" s="24" t="s">
        <v>158</v>
      </c>
      <c r="C33" s="21" t="s">
        <v>63</v>
      </c>
      <c r="D33" s="20">
        <v>310</v>
      </c>
      <c r="E33" s="20">
        <v>334</v>
      </c>
    </row>
    <row r="34" spans="2:5">
      <c r="B34" s="24" t="s">
        <v>195</v>
      </c>
      <c r="C34" s="21" t="s">
        <v>63</v>
      </c>
      <c r="D34" s="20">
        <v>567.5</v>
      </c>
      <c r="E34" s="20">
        <v>611</v>
      </c>
    </row>
    <row r="35" spans="2:5">
      <c r="B35" s="24" t="s">
        <v>190</v>
      </c>
      <c r="C35" s="21" t="s">
        <v>63</v>
      </c>
      <c r="D35" s="20">
        <v>634</v>
      </c>
      <c r="E35" s="20">
        <v>682.5</v>
      </c>
    </row>
    <row r="36" spans="2:5" ht="25.5">
      <c r="B36" s="24" t="s">
        <v>196</v>
      </c>
      <c r="C36" s="21" t="s">
        <v>63</v>
      </c>
      <c r="D36" s="20">
        <v>362.5</v>
      </c>
      <c r="E36" s="20">
        <v>390</v>
      </c>
    </row>
    <row r="37" spans="2:5" ht="25.5">
      <c r="B37" s="24" t="s">
        <v>197</v>
      </c>
      <c r="C37" s="21" t="s">
        <v>63</v>
      </c>
      <c r="D37" s="20">
        <v>38.5</v>
      </c>
      <c r="E37" s="20">
        <v>41.5</v>
      </c>
    </row>
    <row r="38" spans="2:5" ht="25.5">
      <c r="B38" s="24" t="s">
        <v>198</v>
      </c>
      <c r="C38" s="21" t="s">
        <v>63</v>
      </c>
      <c r="D38" s="20">
        <v>43</v>
      </c>
      <c r="E38" s="20">
        <v>46</v>
      </c>
    </row>
    <row r="39" spans="2:5" ht="25.5">
      <c r="B39" s="24" t="s">
        <v>199</v>
      </c>
      <c r="C39" s="21" t="s">
        <v>63</v>
      </c>
      <c r="D39" s="20">
        <v>47</v>
      </c>
      <c r="E39" s="20">
        <v>50.5</v>
      </c>
    </row>
    <row r="40" spans="2:5" ht="25.5">
      <c r="B40" s="24" t="s">
        <v>200</v>
      </c>
      <c r="C40" s="21" t="s">
        <v>63</v>
      </c>
      <c r="D40" s="20">
        <v>47.5</v>
      </c>
      <c r="E40" s="20">
        <v>51.5</v>
      </c>
    </row>
    <row r="41" spans="2:5" ht="25.5">
      <c r="B41" s="24" t="s">
        <v>201</v>
      </c>
      <c r="C41" s="21" t="s">
        <v>63</v>
      </c>
      <c r="D41" s="20">
        <v>52.5</v>
      </c>
      <c r="E41" s="20">
        <v>56.5</v>
      </c>
    </row>
    <row r="42" spans="2:5" ht="25.5">
      <c r="B42" s="24" t="s">
        <v>202</v>
      </c>
      <c r="C42" s="21" t="s">
        <v>63</v>
      </c>
      <c r="D42" s="20">
        <v>58.5</v>
      </c>
      <c r="E42" s="20">
        <v>62.5</v>
      </c>
    </row>
    <row r="43" spans="2:5" ht="25.5">
      <c r="B43" s="24" t="s">
        <v>203</v>
      </c>
      <c r="C43" s="21" t="s">
        <v>63</v>
      </c>
      <c r="D43" s="20">
        <v>61</v>
      </c>
      <c r="E43" s="20">
        <v>65.5</v>
      </c>
    </row>
    <row r="44" spans="2:5" ht="25.5">
      <c r="B44" s="24" t="s">
        <v>204</v>
      </c>
      <c r="C44" s="21" t="s">
        <v>63</v>
      </c>
      <c r="D44" s="20">
        <v>71.5</v>
      </c>
      <c r="E44" s="20">
        <v>77</v>
      </c>
    </row>
    <row r="45" spans="2:5" ht="25.5">
      <c r="B45" s="24" t="s">
        <v>205</v>
      </c>
      <c r="C45" s="21" t="s">
        <v>63</v>
      </c>
      <c r="D45" s="20">
        <v>77</v>
      </c>
      <c r="E45" s="20">
        <v>82.5</v>
      </c>
    </row>
    <row r="46" spans="2:5" ht="25.5">
      <c r="B46" s="24" t="s">
        <v>206</v>
      </c>
      <c r="C46" s="21" t="s">
        <v>63</v>
      </c>
      <c r="D46" s="20">
        <v>90.5</v>
      </c>
      <c r="E46" s="20">
        <v>97</v>
      </c>
    </row>
    <row r="47" spans="2:5" ht="25.5">
      <c r="B47" s="24" t="s">
        <v>207</v>
      </c>
      <c r="C47" s="21" t="s">
        <v>63</v>
      </c>
      <c r="D47" s="20">
        <v>118.5</v>
      </c>
      <c r="E47" s="20">
        <v>127.5</v>
      </c>
    </row>
    <row r="48" spans="2:5" ht="25.5">
      <c r="B48" s="24" t="s">
        <v>251</v>
      </c>
      <c r="C48" s="21" t="s">
        <v>63</v>
      </c>
      <c r="D48" s="20">
        <v>135.5</v>
      </c>
      <c r="E48" s="20">
        <v>146</v>
      </c>
    </row>
    <row r="49" spans="2:5" ht="25.5">
      <c r="B49" s="24" t="s">
        <v>208</v>
      </c>
      <c r="C49" s="21" t="s">
        <v>63</v>
      </c>
      <c r="D49" s="20">
        <v>154.5</v>
      </c>
      <c r="E49" s="20">
        <v>166.5</v>
      </c>
    </row>
    <row r="50" spans="2:5" ht="25.5">
      <c r="B50" s="24" t="s">
        <v>209</v>
      </c>
      <c r="C50" s="21" t="s">
        <v>63</v>
      </c>
      <c r="D50" s="20">
        <v>201</v>
      </c>
      <c r="E50" s="20">
        <v>216.5</v>
      </c>
    </row>
    <row r="51" spans="2:5" ht="25.5">
      <c r="B51" s="24" t="s">
        <v>253</v>
      </c>
      <c r="C51" s="21" t="s">
        <v>63</v>
      </c>
      <c r="D51" s="20">
        <v>44</v>
      </c>
      <c r="E51" s="20">
        <v>47.5</v>
      </c>
    </row>
    <row r="52" spans="2:5" ht="25.5">
      <c r="B52" s="24" t="s">
        <v>252</v>
      </c>
      <c r="C52" s="21" t="s">
        <v>63</v>
      </c>
      <c r="D52" s="20">
        <v>37.5</v>
      </c>
      <c r="E52" s="20">
        <v>40</v>
      </c>
    </row>
    <row r="53" spans="2:5">
      <c r="B53" s="24" t="s">
        <v>210</v>
      </c>
      <c r="C53" s="21" t="s">
        <v>63</v>
      </c>
      <c r="D53" s="20">
        <v>49</v>
      </c>
      <c r="E53" s="20">
        <v>52.5</v>
      </c>
    </row>
    <row r="54" spans="2:5">
      <c r="B54" s="24" t="s">
        <v>211</v>
      </c>
      <c r="C54" s="21" t="s">
        <v>63</v>
      </c>
      <c r="D54" s="20">
        <v>57.5</v>
      </c>
      <c r="E54" s="20">
        <v>61.5</v>
      </c>
    </row>
    <row r="55" spans="2:5">
      <c r="B55" s="24" t="s">
        <v>212</v>
      </c>
      <c r="C55" s="21" t="s">
        <v>63</v>
      </c>
      <c r="D55" s="20">
        <v>80.5</v>
      </c>
      <c r="E55" s="20">
        <v>86.5</v>
      </c>
    </row>
    <row r="56" spans="2:5">
      <c r="B56" s="24" t="s">
        <v>213</v>
      </c>
      <c r="C56" s="21" t="s">
        <v>63</v>
      </c>
      <c r="D56" s="20">
        <v>14</v>
      </c>
      <c r="E56" s="20">
        <v>15</v>
      </c>
    </row>
    <row r="57" spans="2:5">
      <c r="B57" s="24" t="s">
        <v>188</v>
      </c>
      <c r="C57" s="21" t="s">
        <v>63</v>
      </c>
      <c r="D57" s="20">
        <v>15</v>
      </c>
      <c r="E57" s="20">
        <v>16</v>
      </c>
    </row>
    <row r="58" spans="2:5">
      <c r="B58" s="24" t="s">
        <v>185</v>
      </c>
      <c r="C58" s="21" t="s">
        <v>63</v>
      </c>
      <c r="D58" s="20">
        <v>18</v>
      </c>
      <c r="E58" s="20">
        <v>19</v>
      </c>
    </row>
    <row r="59" spans="2:5">
      <c r="B59" s="24" t="s">
        <v>214</v>
      </c>
      <c r="C59" s="21" t="s">
        <v>63</v>
      </c>
      <c r="D59" s="20">
        <v>28.5</v>
      </c>
      <c r="E59" s="20">
        <v>31</v>
      </c>
    </row>
    <row r="60" spans="2:5">
      <c r="B60" s="24" t="s">
        <v>215</v>
      </c>
      <c r="C60" s="21" t="s">
        <v>63</v>
      </c>
      <c r="D60" s="20">
        <v>41</v>
      </c>
      <c r="E60" s="20">
        <v>44.5</v>
      </c>
    </row>
    <row r="61" spans="2:5" ht="25.5">
      <c r="B61" s="24" t="s">
        <v>216</v>
      </c>
      <c r="C61" s="21" t="s">
        <v>63</v>
      </c>
      <c r="D61" s="20">
        <v>50</v>
      </c>
      <c r="E61" s="20">
        <v>54</v>
      </c>
    </row>
    <row r="62" spans="2:5" ht="25.5">
      <c r="B62" s="24" t="s">
        <v>217</v>
      </c>
      <c r="C62" s="21" t="s">
        <v>63</v>
      </c>
      <c r="D62" s="20">
        <v>69.5</v>
      </c>
      <c r="E62" s="20">
        <v>74.5</v>
      </c>
    </row>
    <row r="63" spans="2:5" ht="25.5">
      <c r="B63" s="24" t="s">
        <v>218</v>
      </c>
      <c r="C63" s="21" t="s">
        <v>63</v>
      </c>
      <c r="D63" s="20">
        <v>281.5</v>
      </c>
      <c r="E63" s="20">
        <v>303</v>
      </c>
    </row>
    <row r="64" spans="2:5" ht="25.5">
      <c r="B64" s="24" t="s">
        <v>184</v>
      </c>
      <c r="C64" s="21" t="s">
        <v>63</v>
      </c>
      <c r="D64" s="20">
        <v>131</v>
      </c>
      <c r="E64" s="20">
        <v>141</v>
      </c>
    </row>
    <row r="65" spans="2:5" ht="25.5">
      <c r="B65" s="24" t="s">
        <v>219</v>
      </c>
      <c r="C65" s="21" t="s">
        <v>63</v>
      </c>
      <c r="D65" s="20">
        <v>18</v>
      </c>
      <c r="E65" s="20">
        <v>19.5</v>
      </c>
    </row>
    <row r="66" spans="2:5">
      <c r="B66" s="24" t="s">
        <v>189</v>
      </c>
      <c r="C66" s="21" t="s">
        <v>63</v>
      </c>
      <c r="D66" s="20">
        <v>23</v>
      </c>
      <c r="E66" s="20">
        <v>24.5</v>
      </c>
    </row>
    <row r="67" spans="2:5" ht="25.5">
      <c r="B67" s="24" t="s">
        <v>220</v>
      </c>
      <c r="C67" s="21" t="s">
        <v>63</v>
      </c>
      <c r="D67" s="20">
        <v>583</v>
      </c>
      <c r="E67" s="20">
        <v>628</v>
      </c>
    </row>
    <row r="68" spans="2:5">
      <c r="B68" s="24" t="s">
        <v>221</v>
      </c>
      <c r="C68" s="21" t="s">
        <v>63</v>
      </c>
      <c r="D68" s="20">
        <v>607</v>
      </c>
      <c r="E68" s="20">
        <v>653.5</v>
      </c>
    </row>
    <row r="69" spans="2:5" ht="25.5">
      <c r="B69" s="24" t="s">
        <v>222</v>
      </c>
      <c r="C69" s="21" t="s">
        <v>63</v>
      </c>
      <c r="D69" s="20">
        <v>52</v>
      </c>
      <c r="E69" s="20">
        <v>56</v>
      </c>
    </row>
    <row r="70" spans="2:5">
      <c r="B70" s="24" t="s">
        <v>223</v>
      </c>
      <c r="C70" s="21" t="s">
        <v>63</v>
      </c>
      <c r="D70" s="20">
        <v>29.5</v>
      </c>
      <c r="E70" s="20">
        <v>31.5</v>
      </c>
    </row>
    <row r="71" spans="2:5">
      <c r="B71" s="24" t="s">
        <v>186</v>
      </c>
      <c r="C71" s="21" t="s">
        <v>63</v>
      </c>
      <c r="D71" s="20">
        <v>24</v>
      </c>
      <c r="E71" s="20">
        <v>25.5</v>
      </c>
    </row>
    <row r="72" spans="2:5" ht="25.5">
      <c r="B72" s="24" t="s">
        <v>224</v>
      </c>
      <c r="C72" s="21" t="s">
        <v>63</v>
      </c>
      <c r="D72" s="20">
        <v>44.5</v>
      </c>
      <c r="E72" s="20">
        <v>48</v>
      </c>
    </row>
    <row r="73" spans="2:5" ht="25.5">
      <c r="B73" s="24" t="s">
        <v>225</v>
      </c>
      <c r="C73" s="21" t="s">
        <v>63</v>
      </c>
      <c r="D73" s="20">
        <v>143</v>
      </c>
      <c r="E73" s="20">
        <v>154</v>
      </c>
    </row>
    <row r="74" spans="2:5">
      <c r="B74" s="4" t="s">
        <v>164</v>
      </c>
      <c r="C74" s="21" t="s">
        <v>63</v>
      </c>
      <c r="D74" s="20">
        <v>0</v>
      </c>
      <c r="E74" s="20">
        <v>0</v>
      </c>
    </row>
    <row r="75" spans="2:5" ht="14.25">
      <c r="B75" s="8" t="s">
        <v>141</v>
      </c>
      <c r="C75" s="28"/>
      <c r="D75" s="30"/>
      <c r="E75" s="31"/>
    </row>
    <row r="76" spans="2:5">
      <c r="B76" s="4" t="s">
        <v>38</v>
      </c>
      <c r="C76" s="21" t="s">
        <v>63</v>
      </c>
      <c r="D76" s="21">
        <v>310</v>
      </c>
      <c r="E76" s="21">
        <v>310</v>
      </c>
    </row>
    <row r="77" spans="2:5">
      <c r="B77" s="4" t="s">
        <v>661</v>
      </c>
      <c r="C77" s="21" t="s">
        <v>63</v>
      </c>
      <c r="D77" s="20">
        <v>259</v>
      </c>
      <c r="E77" s="20">
        <v>290</v>
      </c>
    </row>
    <row r="78" spans="2:5">
      <c r="B78" s="4" t="s">
        <v>140</v>
      </c>
      <c r="C78" s="21" t="s">
        <v>63</v>
      </c>
      <c r="D78" s="21">
        <v>298</v>
      </c>
      <c r="E78" s="21">
        <v>320</v>
      </c>
    </row>
    <row r="79" spans="2:5">
      <c r="B79" s="4" t="s">
        <v>142</v>
      </c>
      <c r="C79" s="21" t="s">
        <v>63</v>
      </c>
      <c r="D79" s="21"/>
      <c r="E79" s="21"/>
    </row>
    <row r="80" spans="2:5">
      <c r="B80" s="4" t="s">
        <v>143</v>
      </c>
      <c r="C80" s="21" t="s">
        <v>63</v>
      </c>
      <c r="D80" s="21">
        <v>625</v>
      </c>
      <c r="E80" s="21">
        <v>674</v>
      </c>
    </row>
    <row r="81" spans="2:5">
      <c r="B81" s="4" t="s">
        <v>163</v>
      </c>
      <c r="C81" s="21" t="s">
        <v>63</v>
      </c>
      <c r="D81" s="21">
        <v>895</v>
      </c>
      <c r="E81" s="21">
        <v>895</v>
      </c>
    </row>
    <row r="82" spans="2:5">
      <c r="B82" s="4" t="s">
        <v>144</v>
      </c>
      <c r="C82" s="21" t="s">
        <v>63</v>
      </c>
      <c r="D82" s="21">
        <v>1495</v>
      </c>
      <c r="E82" s="21">
        <v>1495</v>
      </c>
    </row>
    <row r="83" spans="2:5">
      <c r="B83" s="4" t="s">
        <v>145</v>
      </c>
      <c r="C83" s="21" t="s">
        <v>63</v>
      </c>
      <c r="D83" s="21">
        <v>512</v>
      </c>
      <c r="E83" s="21">
        <v>551</v>
      </c>
    </row>
    <row r="84" spans="2:5">
      <c r="B84" s="4" t="s">
        <v>161</v>
      </c>
      <c r="C84" s="21" t="s">
        <v>63</v>
      </c>
      <c r="D84" s="21">
        <v>150</v>
      </c>
      <c r="E84" s="21">
        <v>170</v>
      </c>
    </row>
    <row r="85" spans="2:5">
      <c r="B85" s="4" t="s">
        <v>899</v>
      </c>
      <c r="C85" s="21" t="s">
        <v>63</v>
      </c>
      <c r="D85" s="20">
        <v>112.5</v>
      </c>
      <c r="E85" s="20">
        <v>121</v>
      </c>
    </row>
    <row r="86" spans="2:5">
      <c r="B86" s="4" t="s">
        <v>9</v>
      </c>
      <c r="C86" s="21" t="s">
        <v>63</v>
      </c>
      <c r="D86" s="20">
        <v>84</v>
      </c>
      <c r="E86" s="20">
        <v>94</v>
      </c>
    </row>
    <row r="87" spans="2:5">
      <c r="B87" s="4" t="s">
        <v>31</v>
      </c>
      <c r="C87" s="21" t="s">
        <v>63</v>
      </c>
      <c r="D87" s="20">
        <v>102.5</v>
      </c>
      <c r="E87" s="20">
        <v>114.5</v>
      </c>
    </row>
    <row r="88" spans="2:5">
      <c r="B88" s="4" t="s">
        <v>1</v>
      </c>
      <c r="C88" s="21" t="s">
        <v>63</v>
      </c>
      <c r="D88" s="20">
        <v>78</v>
      </c>
      <c r="E88" s="20">
        <v>87.5</v>
      </c>
    </row>
    <row r="89" spans="2:5">
      <c r="B89" s="4" t="s">
        <v>80</v>
      </c>
      <c r="C89" s="21" t="s">
        <v>63</v>
      </c>
      <c r="D89" s="20">
        <v>66.5</v>
      </c>
      <c r="E89" s="20">
        <v>74.5</v>
      </c>
    </row>
    <row r="90" spans="2:5">
      <c r="B90" s="4" t="s">
        <v>17</v>
      </c>
      <c r="C90" s="21" t="s">
        <v>63</v>
      </c>
      <c r="D90" s="21">
        <v>69</v>
      </c>
      <c r="E90" s="21">
        <v>81</v>
      </c>
    </row>
    <row r="91" spans="2:5">
      <c r="B91" s="4" t="s">
        <v>81</v>
      </c>
      <c r="C91" s="21" t="s">
        <v>63</v>
      </c>
      <c r="D91" s="20">
        <v>72</v>
      </c>
      <c r="E91" s="20">
        <v>81</v>
      </c>
    </row>
    <row r="92" spans="2:5">
      <c r="B92" s="4" t="s">
        <v>170</v>
      </c>
      <c r="C92" s="21" t="s">
        <v>63</v>
      </c>
      <c r="D92" s="21">
        <v>82</v>
      </c>
      <c r="E92" s="21">
        <v>88</v>
      </c>
    </row>
    <row r="93" spans="2:5">
      <c r="B93" s="4" t="s">
        <v>728</v>
      </c>
      <c r="C93" s="21" t="s">
        <v>63</v>
      </c>
      <c r="D93" s="20">
        <v>2432</v>
      </c>
      <c r="E93" s="20">
        <v>2432</v>
      </c>
    </row>
    <row r="94" spans="2:5">
      <c r="B94" s="4" t="s">
        <v>82</v>
      </c>
      <c r="C94" s="21" t="s">
        <v>63</v>
      </c>
      <c r="D94" s="21">
        <v>60</v>
      </c>
      <c r="E94" s="21">
        <v>69</v>
      </c>
    </row>
    <row r="95" spans="2:5">
      <c r="B95" s="4" t="s">
        <v>162</v>
      </c>
      <c r="C95" s="21" t="s">
        <v>63</v>
      </c>
      <c r="D95" s="21">
        <v>186</v>
      </c>
      <c r="E95" s="21">
        <v>210</v>
      </c>
    </row>
    <row r="96" spans="2:5">
      <c r="B96" s="4" t="s">
        <v>713</v>
      </c>
      <c r="C96" s="21" t="s">
        <v>63</v>
      </c>
      <c r="D96" s="20">
        <v>109</v>
      </c>
      <c r="E96" s="20">
        <v>109</v>
      </c>
    </row>
    <row r="97" spans="2:5">
      <c r="B97" s="4" t="s">
        <v>714</v>
      </c>
      <c r="C97" s="21" t="s">
        <v>63</v>
      </c>
      <c r="D97" s="20">
        <v>147</v>
      </c>
      <c r="E97" s="20">
        <v>147</v>
      </c>
    </row>
    <row r="98" spans="2:5">
      <c r="B98" s="4" t="s">
        <v>715</v>
      </c>
      <c r="C98" s="21" t="s">
        <v>63</v>
      </c>
      <c r="D98" s="20">
        <v>130</v>
      </c>
      <c r="E98" s="20">
        <v>130</v>
      </c>
    </row>
    <row r="99" spans="2:5">
      <c r="B99" s="4" t="s">
        <v>716</v>
      </c>
      <c r="C99" s="21" t="s">
        <v>63</v>
      </c>
      <c r="D99" s="20">
        <v>38.5</v>
      </c>
      <c r="E99" s="20">
        <v>38.5</v>
      </c>
    </row>
    <row r="100" spans="2:5">
      <c r="B100" s="4" t="s">
        <v>178</v>
      </c>
      <c r="C100" s="21" t="s">
        <v>63</v>
      </c>
      <c r="D100" s="21">
        <v>231</v>
      </c>
      <c r="E100" s="21">
        <v>231</v>
      </c>
    </row>
    <row r="101" spans="2:5">
      <c r="B101" s="4" t="s">
        <v>177</v>
      </c>
      <c r="C101" s="21" t="s">
        <v>63</v>
      </c>
      <c r="D101" s="21">
        <v>215</v>
      </c>
      <c r="E101" s="21">
        <v>215</v>
      </c>
    </row>
    <row r="102" spans="2:5">
      <c r="B102" s="4" t="s">
        <v>712</v>
      </c>
      <c r="C102" s="21" t="s">
        <v>63</v>
      </c>
      <c r="D102" s="20">
        <v>135</v>
      </c>
      <c r="E102" s="20">
        <v>135</v>
      </c>
    </row>
    <row r="103" spans="2:5">
      <c r="B103" s="4" t="s">
        <v>675</v>
      </c>
      <c r="C103" s="21" t="s">
        <v>63</v>
      </c>
      <c r="D103" s="20">
        <v>324</v>
      </c>
      <c r="E103" s="20">
        <v>324</v>
      </c>
    </row>
    <row r="104" spans="2:5">
      <c r="B104" s="4" t="s">
        <v>676</v>
      </c>
      <c r="C104" s="21" t="s">
        <v>63</v>
      </c>
      <c r="D104" s="20">
        <v>458.5</v>
      </c>
      <c r="E104" s="20">
        <v>458.5</v>
      </c>
    </row>
    <row r="105" spans="2:5">
      <c r="B105" s="4" t="s">
        <v>83</v>
      </c>
      <c r="C105" s="21" t="s">
        <v>63</v>
      </c>
      <c r="D105" s="21">
        <v>127</v>
      </c>
      <c r="E105" s="21">
        <v>137</v>
      </c>
    </row>
    <row r="106" spans="2:5">
      <c r="B106" s="4" t="s">
        <v>179</v>
      </c>
      <c r="C106" s="21" t="s">
        <v>63</v>
      </c>
      <c r="D106" s="21">
        <v>109</v>
      </c>
      <c r="E106" s="21">
        <v>109</v>
      </c>
    </row>
    <row r="107" spans="2:5">
      <c r="B107" s="4" t="s">
        <v>84</v>
      </c>
      <c r="C107" s="21" t="s">
        <v>63</v>
      </c>
      <c r="D107" s="21">
        <v>84</v>
      </c>
      <c r="E107" s="21">
        <v>90.5</v>
      </c>
    </row>
    <row r="108" spans="2:5">
      <c r="B108" s="2" t="s">
        <v>662</v>
      </c>
      <c r="C108" s="21" t="s">
        <v>63</v>
      </c>
      <c r="D108" s="20">
        <v>329</v>
      </c>
      <c r="E108" s="20">
        <v>354</v>
      </c>
    </row>
    <row r="109" spans="2:5">
      <c r="B109" s="2" t="s">
        <v>664</v>
      </c>
      <c r="C109" s="21" t="s">
        <v>63</v>
      </c>
      <c r="D109" s="20">
        <v>64</v>
      </c>
      <c r="E109" s="20">
        <v>69</v>
      </c>
    </row>
    <row r="110" spans="2:5">
      <c r="B110" s="2" t="s">
        <v>665</v>
      </c>
      <c r="C110" s="21" t="s">
        <v>63</v>
      </c>
      <c r="D110" s="20">
        <v>87.5</v>
      </c>
      <c r="E110" s="20">
        <v>94</v>
      </c>
    </row>
    <row r="111" spans="2:5">
      <c r="B111" s="2" t="s">
        <v>666</v>
      </c>
      <c r="C111" s="21" t="s">
        <v>63</v>
      </c>
      <c r="D111" s="20">
        <v>61.5</v>
      </c>
      <c r="E111" s="20">
        <v>66.5</v>
      </c>
    </row>
    <row r="112" spans="2:5">
      <c r="B112" s="2" t="s">
        <v>667</v>
      </c>
      <c r="C112" s="21" t="s">
        <v>63</v>
      </c>
      <c r="D112" s="20">
        <v>72.5</v>
      </c>
      <c r="E112" s="20">
        <v>78</v>
      </c>
    </row>
    <row r="113" spans="2:5">
      <c r="B113" s="2" t="s">
        <v>668</v>
      </c>
      <c r="C113" s="21" t="s">
        <v>63</v>
      </c>
      <c r="D113" s="20">
        <v>30</v>
      </c>
      <c r="E113" s="20">
        <v>32.5</v>
      </c>
    </row>
    <row r="114" spans="2:5">
      <c r="B114" s="2" t="s">
        <v>669</v>
      </c>
      <c r="C114" s="21" t="s">
        <v>63</v>
      </c>
      <c r="D114" s="20">
        <v>63</v>
      </c>
      <c r="E114" s="20">
        <v>68</v>
      </c>
    </row>
    <row r="115" spans="2:5">
      <c r="B115" s="2" t="s">
        <v>670</v>
      </c>
      <c r="C115" s="21" t="s">
        <v>63</v>
      </c>
      <c r="D115" s="20">
        <v>118</v>
      </c>
      <c r="E115" s="20">
        <v>127</v>
      </c>
    </row>
    <row r="116" spans="2:5">
      <c r="B116" s="2" t="s">
        <v>671</v>
      </c>
      <c r="C116" s="21" t="s">
        <v>63</v>
      </c>
      <c r="D116" s="20">
        <v>216.5</v>
      </c>
      <c r="E116" s="20">
        <v>233</v>
      </c>
    </row>
    <row r="117" spans="2:5">
      <c r="B117" s="2" t="s">
        <v>672</v>
      </c>
      <c r="C117" s="21" t="s">
        <v>63</v>
      </c>
      <c r="D117" s="20">
        <v>352</v>
      </c>
      <c r="E117" s="20">
        <v>379</v>
      </c>
    </row>
    <row r="118" spans="2:5">
      <c r="B118" s="2" t="s">
        <v>737</v>
      </c>
      <c r="C118" s="21" t="s">
        <v>63</v>
      </c>
      <c r="D118" s="20">
        <v>801</v>
      </c>
      <c r="E118" s="20">
        <v>862.5</v>
      </c>
    </row>
    <row r="119" spans="2:5">
      <c r="B119" s="2" t="s">
        <v>673</v>
      </c>
      <c r="C119" s="21" t="s">
        <v>63</v>
      </c>
      <c r="D119" s="20">
        <v>525</v>
      </c>
      <c r="E119" s="20">
        <v>565.5</v>
      </c>
    </row>
    <row r="120" spans="2:5">
      <c r="B120" s="2" t="s">
        <v>674</v>
      </c>
      <c r="C120" s="21" t="s">
        <v>63</v>
      </c>
      <c r="D120" s="20">
        <v>501</v>
      </c>
      <c r="E120" s="20">
        <v>539.5</v>
      </c>
    </row>
    <row r="121" spans="2:5">
      <c r="B121" s="4" t="s">
        <v>85</v>
      </c>
      <c r="C121" s="21" t="s">
        <v>63</v>
      </c>
      <c r="D121" s="21">
        <v>140</v>
      </c>
      <c r="E121" s="21">
        <v>151</v>
      </c>
    </row>
    <row r="122" spans="2:5">
      <c r="B122" s="2" t="s">
        <v>743</v>
      </c>
      <c r="C122" s="21" t="s">
        <v>63</v>
      </c>
      <c r="D122" s="20">
        <v>143</v>
      </c>
      <c r="E122" s="20">
        <v>154</v>
      </c>
    </row>
    <row r="123" spans="2:5">
      <c r="B123" s="2" t="s">
        <v>744</v>
      </c>
      <c r="C123" s="21" t="s">
        <v>63</v>
      </c>
      <c r="D123" s="20">
        <v>149.5</v>
      </c>
      <c r="E123" s="20">
        <v>161</v>
      </c>
    </row>
    <row r="124" spans="2:5">
      <c r="B124" s="2" t="s">
        <v>745</v>
      </c>
      <c r="C124" s="21" t="s">
        <v>63</v>
      </c>
      <c r="D124" s="20">
        <v>143</v>
      </c>
      <c r="E124" s="20">
        <v>154</v>
      </c>
    </row>
    <row r="125" spans="2:5" ht="14.25">
      <c r="B125" s="8" t="s">
        <v>226</v>
      </c>
      <c r="C125" s="28"/>
      <c r="D125" s="30"/>
      <c r="E125" s="31"/>
    </row>
    <row r="126" spans="2:5" ht="25.5">
      <c r="B126" s="3" t="s">
        <v>227</v>
      </c>
      <c r="C126" s="21" t="s">
        <v>63</v>
      </c>
      <c r="D126" s="20">
        <v>97.5</v>
      </c>
      <c r="E126" s="20">
        <v>105</v>
      </c>
    </row>
    <row r="127" spans="2:5" ht="25.5">
      <c r="B127" s="3" t="s">
        <v>228</v>
      </c>
      <c r="C127" s="21" t="s">
        <v>63</v>
      </c>
      <c r="D127" s="20">
        <v>97.5</v>
      </c>
      <c r="E127" s="20">
        <v>105</v>
      </c>
    </row>
    <row r="128" spans="2:5">
      <c r="B128" s="3" t="s">
        <v>229</v>
      </c>
      <c r="C128" s="21" t="s">
        <v>63</v>
      </c>
      <c r="D128" s="20">
        <v>201.5</v>
      </c>
      <c r="E128" s="20">
        <v>217</v>
      </c>
    </row>
    <row r="129" spans="2:5" ht="25.5">
      <c r="B129" s="3" t="s">
        <v>230</v>
      </c>
      <c r="C129" s="21" t="s">
        <v>63</v>
      </c>
      <c r="D129" s="20">
        <v>103</v>
      </c>
      <c r="E129" s="20">
        <v>111</v>
      </c>
    </row>
    <row r="130" spans="2:5" ht="25.5">
      <c r="B130" s="3" t="s">
        <v>231</v>
      </c>
      <c r="C130" s="21" t="s">
        <v>63</v>
      </c>
      <c r="D130" s="20">
        <v>200.5</v>
      </c>
      <c r="E130" s="20">
        <v>215.5</v>
      </c>
    </row>
    <row r="131" spans="2:5" ht="25.5">
      <c r="B131" s="3" t="s">
        <v>232</v>
      </c>
      <c r="C131" s="21" t="s">
        <v>63</v>
      </c>
      <c r="D131" s="20">
        <v>125</v>
      </c>
      <c r="E131" s="20">
        <v>134.5</v>
      </c>
    </row>
    <row r="132" spans="2:5" ht="25.5">
      <c r="B132" s="3" t="s">
        <v>233</v>
      </c>
      <c r="C132" s="21" t="s">
        <v>63</v>
      </c>
      <c r="D132" s="20">
        <v>194.5</v>
      </c>
      <c r="E132" s="20">
        <v>209.5</v>
      </c>
    </row>
    <row r="133" spans="2:5" ht="25.5">
      <c r="B133" s="3" t="s">
        <v>234</v>
      </c>
      <c r="C133" s="21" t="s">
        <v>63</v>
      </c>
      <c r="D133" s="20">
        <v>97.5</v>
      </c>
      <c r="E133" s="20">
        <v>105</v>
      </c>
    </row>
    <row r="134" spans="2:5">
      <c r="B134" s="3" t="s">
        <v>235</v>
      </c>
      <c r="C134" s="21" t="s">
        <v>63</v>
      </c>
      <c r="D134" s="20">
        <v>201.5</v>
      </c>
      <c r="E134" s="20">
        <v>217</v>
      </c>
    </row>
    <row r="135" spans="2:5">
      <c r="B135" s="3" t="s">
        <v>236</v>
      </c>
      <c r="C135" s="21" t="s">
        <v>63</v>
      </c>
      <c r="D135" s="20">
        <v>227.5</v>
      </c>
      <c r="E135" s="20">
        <v>245</v>
      </c>
    </row>
    <row r="136" spans="2:5" ht="25.5">
      <c r="B136" s="3" t="s">
        <v>237</v>
      </c>
      <c r="C136" s="21" t="s">
        <v>63</v>
      </c>
      <c r="D136" s="20">
        <v>104.5</v>
      </c>
      <c r="E136" s="20">
        <v>112.5</v>
      </c>
    </row>
    <row r="137" spans="2:5" ht="25.5">
      <c r="B137" s="3" t="s">
        <v>238</v>
      </c>
      <c r="C137" s="21" t="s">
        <v>63</v>
      </c>
      <c r="D137" s="20">
        <v>187.5</v>
      </c>
      <c r="E137" s="20">
        <v>202</v>
      </c>
    </row>
    <row r="138" spans="2:5" ht="25.5">
      <c r="B138" s="3" t="s">
        <v>239</v>
      </c>
      <c r="C138" s="21" t="s">
        <v>63</v>
      </c>
      <c r="D138" s="20">
        <v>103</v>
      </c>
      <c r="E138" s="20">
        <v>111</v>
      </c>
    </row>
    <row r="139" spans="2:5">
      <c r="B139" s="3" t="s">
        <v>240</v>
      </c>
      <c r="C139" s="21" t="s">
        <v>63</v>
      </c>
      <c r="D139" s="20">
        <v>201.5</v>
      </c>
      <c r="E139" s="20">
        <v>217</v>
      </c>
    </row>
    <row r="140" spans="2:5">
      <c r="B140" s="3" t="s">
        <v>241</v>
      </c>
      <c r="C140" s="21" t="s">
        <v>63</v>
      </c>
      <c r="D140" s="20">
        <v>194</v>
      </c>
      <c r="E140" s="20">
        <v>209</v>
      </c>
    </row>
    <row r="141" spans="2:5" ht="25.5">
      <c r="B141" s="3" t="s">
        <v>242</v>
      </c>
      <c r="C141" s="21" t="s">
        <v>63</v>
      </c>
      <c r="D141" s="20">
        <v>118.5</v>
      </c>
      <c r="E141" s="20">
        <v>127.5</v>
      </c>
    </row>
    <row r="142" spans="2:5" ht="25.5">
      <c r="B142" s="3" t="s">
        <v>243</v>
      </c>
      <c r="C142" s="21" t="s">
        <v>63</v>
      </c>
      <c r="D142" s="20">
        <v>216.5</v>
      </c>
      <c r="E142" s="20">
        <v>233.5</v>
      </c>
    </row>
    <row r="143" spans="2:5">
      <c r="B143" s="3" t="s">
        <v>655</v>
      </c>
      <c r="C143" s="21" t="s">
        <v>63</v>
      </c>
      <c r="D143" s="20">
        <v>268</v>
      </c>
      <c r="E143" s="20">
        <v>288.5</v>
      </c>
    </row>
    <row r="144" spans="2:5" ht="25.5">
      <c r="B144" s="3" t="s">
        <v>244</v>
      </c>
      <c r="C144" s="21" t="s">
        <v>63</v>
      </c>
      <c r="D144" s="20">
        <v>253</v>
      </c>
      <c r="E144" s="20">
        <v>272.5</v>
      </c>
    </row>
    <row r="145" spans="2:5">
      <c r="B145" s="3" t="s">
        <v>245</v>
      </c>
      <c r="C145" s="21" t="s">
        <v>63</v>
      </c>
      <c r="D145" s="20">
        <v>285</v>
      </c>
      <c r="E145" s="20">
        <v>307</v>
      </c>
    </row>
    <row r="146" spans="2:5">
      <c r="B146" s="3" t="s">
        <v>246</v>
      </c>
      <c r="C146" s="21" t="s">
        <v>63</v>
      </c>
      <c r="D146" s="20">
        <v>242</v>
      </c>
      <c r="E146" s="20">
        <v>260.5</v>
      </c>
    </row>
    <row r="147" spans="2:5">
      <c r="B147" s="3" t="s">
        <v>247</v>
      </c>
      <c r="C147" s="21" t="s">
        <v>63</v>
      </c>
      <c r="D147" s="20">
        <v>239.5</v>
      </c>
      <c r="E147" s="20">
        <v>258</v>
      </c>
    </row>
    <row r="148" spans="2:5">
      <c r="B148" s="3" t="s">
        <v>248</v>
      </c>
      <c r="C148" s="21" t="s">
        <v>63</v>
      </c>
      <c r="D148" s="20">
        <v>247</v>
      </c>
      <c r="E148" s="20">
        <v>266</v>
      </c>
    </row>
    <row r="149" spans="2:5">
      <c r="B149" s="3" t="s">
        <v>249</v>
      </c>
      <c r="C149" s="21" t="s">
        <v>63</v>
      </c>
      <c r="D149" s="20">
        <v>247</v>
      </c>
      <c r="E149" s="20">
        <v>266</v>
      </c>
    </row>
    <row r="150" spans="2:5">
      <c r="B150" s="3" t="s">
        <v>250</v>
      </c>
      <c r="C150" s="21" t="s">
        <v>63</v>
      </c>
      <c r="D150" s="20">
        <v>264</v>
      </c>
      <c r="E150" s="20">
        <v>284.5</v>
      </c>
    </row>
    <row r="151" spans="2:5">
      <c r="B151" s="3" t="s">
        <v>255</v>
      </c>
      <c r="C151" s="21" t="s">
        <v>63</v>
      </c>
      <c r="D151" s="20">
        <v>663</v>
      </c>
      <c r="E151" s="20">
        <v>714</v>
      </c>
    </row>
    <row r="152" spans="2:5">
      <c r="B152" s="74" t="s">
        <v>256</v>
      </c>
      <c r="C152" s="75" t="s">
        <v>63</v>
      </c>
      <c r="D152" s="76">
        <v>182</v>
      </c>
      <c r="E152" s="76">
        <v>196</v>
      </c>
    </row>
    <row r="153" spans="2:5">
      <c r="B153" s="2" t="s">
        <v>891</v>
      </c>
      <c r="C153" s="21" t="s">
        <v>63</v>
      </c>
      <c r="D153" s="20">
        <v>660.5</v>
      </c>
      <c r="E153" s="20">
        <v>711.5</v>
      </c>
    </row>
    <row r="154" spans="2:5">
      <c r="B154" s="3" t="s">
        <v>257</v>
      </c>
      <c r="C154" s="21" t="s">
        <v>63</v>
      </c>
      <c r="D154" s="20">
        <v>91</v>
      </c>
      <c r="E154" s="20">
        <v>98</v>
      </c>
    </row>
    <row r="155" spans="2:5" ht="14.25">
      <c r="B155" s="8" t="s">
        <v>68</v>
      </c>
      <c r="C155" s="28"/>
      <c r="D155" s="30"/>
      <c r="E155" s="31"/>
    </row>
    <row r="156" spans="2:5">
      <c r="B156" s="4" t="s">
        <v>4</v>
      </c>
      <c r="C156" s="21" t="s">
        <v>63</v>
      </c>
      <c r="D156" s="21">
        <v>33</v>
      </c>
      <c r="E156" s="21">
        <v>39</v>
      </c>
    </row>
    <row r="157" spans="2:5">
      <c r="B157" s="4" t="s">
        <v>69</v>
      </c>
      <c r="C157" s="21" t="s">
        <v>63</v>
      </c>
      <c r="D157" s="21">
        <v>31</v>
      </c>
      <c r="E157" s="21">
        <v>36.5</v>
      </c>
    </row>
    <row r="158" spans="2:5">
      <c r="B158" s="4" t="s">
        <v>15</v>
      </c>
      <c r="C158" s="21" t="s">
        <v>63</v>
      </c>
      <c r="D158" s="21">
        <v>33</v>
      </c>
      <c r="E158" s="21">
        <v>37</v>
      </c>
    </row>
    <row r="159" spans="2:5">
      <c r="B159" s="4" t="s">
        <v>70</v>
      </c>
      <c r="C159" s="21" t="s">
        <v>63</v>
      </c>
      <c r="D159" s="21">
        <v>29</v>
      </c>
      <c r="E159" s="21">
        <v>35</v>
      </c>
    </row>
    <row r="160" spans="2:5">
      <c r="B160" s="4" t="s">
        <v>71</v>
      </c>
      <c r="C160" s="21" t="s">
        <v>63</v>
      </c>
      <c r="D160" s="21">
        <v>33</v>
      </c>
      <c r="E160" s="21">
        <v>40</v>
      </c>
    </row>
    <row r="161" spans="2:5">
      <c r="B161" s="4" t="s">
        <v>16</v>
      </c>
      <c r="C161" s="21" t="s">
        <v>63</v>
      </c>
      <c r="D161" s="21">
        <v>35</v>
      </c>
      <c r="E161" s="21">
        <v>41</v>
      </c>
    </row>
    <row r="162" spans="2:5">
      <c r="B162" s="4" t="s">
        <v>72</v>
      </c>
      <c r="C162" s="21" t="s">
        <v>63</v>
      </c>
      <c r="D162" s="21">
        <v>37</v>
      </c>
      <c r="E162" s="21">
        <v>44.5</v>
      </c>
    </row>
    <row r="163" spans="2:5" ht="25.5">
      <c r="B163" s="4" t="s">
        <v>638</v>
      </c>
      <c r="C163" s="21" t="s">
        <v>63</v>
      </c>
      <c r="D163" s="20">
        <v>50</v>
      </c>
      <c r="E163" s="20">
        <v>54</v>
      </c>
    </row>
    <row r="164" spans="2:5" ht="25.5">
      <c r="B164" s="4" t="s">
        <v>639</v>
      </c>
      <c r="C164" s="21" t="s">
        <v>63</v>
      </c>
      <c r="D164" s="20">
        <v>55.5</v>
      </c>
      <c r="E164" s="20">
        <v>60</v>
      </c>
    </row>
    <row r="165" spans="2:5">
      <c r="B165" s="4" t="s">
        <v>73</v>
      </c>
      <c r="C165" s="21" t="s">
        <v>63</v>
      </c>
      <c r="D165" s="21">
        <v>37</v>
      </c>
      <c r="E165" s="21">
        <v>44.5</v>
      </c>
    </row>
    <row r="166" spans="2:5">
      <c r="B166" s="4" t="s">
        <v>74</v>
      </c>
      <c r="C166" s="21" t="s">
        <v>63</v>
      </c>
      <c r="D166" s="21">
        <v>58</v>
      </c>
      <c r="E166" s="21">
        <v>68</v>
      </c>
    </row>
    <row r="167" spans="2:5">
      <c r="B167" s="4" t="s">
        <v>75</v>
      </c>
      <c r="C167" s="21" t="s">
        <v>63</v>
      </c>
      <c r="D167" s="21">
        <v>43</v>
      </c>
      <c r="E167" s="21">
        <v>50.5</v>
      </c>
    </row>
    <row r="168" spans="2:5">
      <c r="B168" s="4" t="s">
        <v>76</v>
      </c>
      <c r="C168" s="21" t="s">
        <v>63</v>
      </c>
      <c r="D168" s="21">
        <v>4</v>
      </c>
      <c r="E168" s="21">
        <v>5</v>
      </c>
    </row>
    <row r="169" spans="2:5">
      <c r="B169" s="4" t="s">
        <v>35</v>
      </c>
      <c r="C169" s="21" t="s">
        <v>63</v>
      </c>
      <c r="D169" s="21">
        <v>5</v>
      </c>
      <c r="E169" s="21">
        <v>6</v>
      </c>
    </row>
    <row r="170" spans="2:5">
      <c r="B170" s="4" t="s">
        <v>34</v>
      </c>
      <c r="C170" s="21" t="s">
        <v>63</v>
      </c>
      <c r="D170" s="21">
        <v>6</v>
      </c>
      <c r="E170" s="21">
        <v>7.5</v>
      </c>
    </row>
    <row r="171" spans="2:5">
      <c r="B171" s="4" t="s">
        <v>37</v>
      </c>
      <c r="C171" s="21" t="s">
        <v>63</v>
      </c>
      <c r="D171" s="21">
        <v>6.5</v>
      </c>
      <c r="E171" s="21">
        <v>8</v>
      </c>
    </row>
    <row r="172" spans="2:5">
      <c r="B172" s="4" t="s">
        <v>77</v>
      </c>
      <c r="C172" s="21" t="s">
        <v>63</v>
      </c>
      <c r="D172" s="21">
        <v>8.5</v>
      </c>
      <c r="E172" s="21">
        <v>10.5</v>
      </c>
    </row>
    <row r="173" spans="2:5">
      <c r="B173" s="4" t="s">
        <v>8</v>
      </c>
      <c r="C173" s="21" t="s">
        <v>63</v>
      </c>
      <c r="D173" s="21">
        <v>13.5</v>
      </c>
      <c r="E173" s="21">
        <v>16.5</v>
      </c>
    </row>
    <row r="174" spans="2:5">
      <c r="B174" s="4" t="s">
        <v>78</v>
      </c>
      <c r="C174" s="21" t="s">
        <v>63</v>
      </c>
      <c r="D174" s="21">
        <v>15</v>
      </c>
      <c r="E174" s="21">
        <v>18</v>
      </c>
    </row>
    <row r="175" spans="2:5">
      <c r="B175" s="4" t="s">
        <v>79</v>
      </c>
      <c r="C175" s="21" t="s">
        <v>63</v>
      </c>
      <c r="D175" s="21">
        <v>10.5</v>
      </c>
      <c r="E175" s="21">
        <v>13</v>
      </c>
    </row>
    <row r="176" spans="2:5" ht="14.25">
      <c r="B176" s="8" t="s">
        <v>86</v>
      </c>
      <c r="C176" s="28"/>
      <c r="D176" s="30"/>
      <c r="E176" s="31"/>
    </row>
    <row r="177" spans="2:5">
      <c r="B177" s="4" t="s">
        <v>87</v>
      </c>
      <c r="C177" s="21" t="s">
        <v>63</v>
      </c>
      <c r="D177" s="20">
        <v>31.5</v>
      </c>
      <c r="E177" s="20">
        <v>34</v>
      </c>
    </row>
    <row r="178" spans="2:5">
      <c r="B178" s="4" t="s">
        <v>88</v>
      </c>
      <c r="C178" s="21" t="s">
        <v>63</v>
      </c>
      <c r="D178" s="20">
        <v>30.5</v>
      </c>
      <c r="E178" s="20">
        <v>33</v>
      </c>
    </row>
    <row r="179" spans="2:5">
      <c r="B179" s="4" t="s">
        <v>89</v>
      </c>
      <c r="C179" s="21" t="s">
        <v>63</v>
      </c>
      <c r="D179" s="20">
        <v>51</v>
      </c>
      <c r="E179" s="20">
        <v>55</v>
      </c>
    </row>
    <row r="180" spans="2:5">
      <c r="B180" s="4" t="s">
        <v>90</v>
      </c>
      <c r="C180" s="21" t="s">
        <v>63</v>
      </c>
      <c r="D180" s="20">
        <v>49.5</v>
      </c>
      <c r="E180" s="20">
        <v>53.5</v>
      </c>
    </row>
    <row r="181" spans="2:5">
      <c r="B181" s="4" t="s">
        <v>91</v>
      </c>
      <c r="C181" s="21" t="s">
        <v>63</v>
      </c>
      <c r="D181" s="20">
        <v>60</v>
      </c>
      <c r="E181" s="20">
        <v>64.5</v>
      </c>
    </row>
    <row r="182" spans="2:5">
      <c r="B182" s="4" t="s">
        <v>92</v>
      </c>
      <c r="C182" s="21" t="s">
        <v>63</v>
      </c>
      <c r="D182" s="20">
        <v>59.5</v>
      </c>
      <c r="E182" s="20">
        <v>64</v>
      </c>
    </row>
    <row r="183" spans="2:5">
      <c r="B183" s="4" t="s">
        <v>93</v>
      </c>
      <c r="C183" s="21" t="s">
        <v>63</v>
      </c>
      <c r="D183" s="20">
        <v>79.5</v>
      </c>
      <c r="E183" s="20">
        <v>85.5</v>
      </c>
    </row>
    <row r="184" spans="2:5">
      <c r="B184" s="4" t="s">
        <v>94</v>
      </c>
      <c r="C184" s="21" t="s">
        <v>63</v>
      </c>
      <c r="D184" s="20">
        <v>78.5</v>
      </c>
      <c r="E184" s="20">
        <v>84.5</v>
      </c>
    </row>
    <row r="185" spans="2:5">
      <c r="B185" s="4" t="s">
        <v>95</v>
      </c>
      <c r="C185" s="21" t="s">
        <v>63</v>
      </c>
      <c r="D185" s="20">
        <v>86</v>
      </c>
      <c r="E185" s="20">
        <v>92.5</v>
      </c>
    </row>
    <row r="186" spans="2:5">
      <c r="B186" s="4" t="s">
        <v>96</v>
      </c>
      <c r="C186" s="21" t="s">
        <v>63</v>
      </c>
      <c r="D186" s="20">
        <v>85.5</v>
      </c>
      <c r="E186" s="20">
        <v>92</v>
      </c>
    </row>
    <row r="187" spans="2:5">
      <c r="B187" s="4" t="s">
        <v>97</v>
      </c>
      <c r="C187" s="21" t="s">
        <v>63</v>
      </c>
      <c r="D187" s="20">
        <v>13</v>
      </c>
      <c r="E187" s="20">
        <v>14</v>
      </c>
    </row>
    <row r="188" spans="2:5">
      <c r="B188" s="4" t="s">
        <v>98</v>
      </c>
      <c r="C188" s="21" t="s">
        <v>63</v>
      </c>
      <c r="D188" s="20">
        <v>135.5</v>
      </c>
      <c r="E188" s="20">
        <v>146</v>
      </c>
    </row>
    <row r="189" spans="2:5">
      <c r="B189" s="4" t="s">
        <v>99</v>
      </c>
      <c r="C189" s="21" t="s">
        <v>63</v>
      </c>
      <c r="D189" s="20">
        <v>134.5</v>
      </c>
      <c r="E189" s="20">
        <v>144.5</v>
      </c>
    </row>
    <row r="190" spans="2:5">
      <c r="B190" s="4" t="s">
        <v>663</v>
      </c>
      <c r="C190" s="21" t="s">
        <v>63</v>
      </c>
      <c r="D190" s="20">
        <v>12</v>
      </c>
      <c r="E190" s="20">
        <v>13</v>
      </c>
    </row>
    <row r="191" spans="2:5">
      <c r="B191" s="4" t="s">
        <v>100</v>
      </c>
      <c r="C191" s="21" t="s">
        <v>63</v>
      </c>
      <c r="D191" s="20">
        <v>16</v>
      </c>
      <c r="E191" s="20">
        <v>17</v>
      </c>
    </row>
    <row r="192" spans="2:5">
      <c r="B192" s="4" t="s">
        <v>101</v>
      </c>
      <c r="C192" s="21" t="s">
        <v>63</v>
      </c>
      <c r="D192" s="20">
        <v>14.5</v>
      </c>
      <c r="E192" s="20">
        <v>15.5</v>
      </c>
    </row>
    <row r="193" spans="2:5">
      <c r="B193" s="4" t="s">
        <v>102</v>
      </c>
      <c r="C193" s="21" t="s">
        <v>63</v>
      </c>
      <c r="D193" s="20">
        <v>21</v>
      </c>
      <c r="E193" s="20">
        <v>22.5</v>
      </c>
    </row>
    <row r="194" spans="2:5">
      <c r="B194" s="4" t="s">
        <v>103</v>
      </c>
      <c r="C194" s="21" t="s">
        <v>63</v>
      </c>
      <c r="D194" s="20">
        <v>20.5</v>
      </c>
      <c r="E194" s="20">
        <v>22</v>
      </c>
    </row>
    <row r="195" spans="2:5">
      <c r="B195" s="4" t="s">
        <v>104</v>
      </c>
      <c r="C195" s="21" t="s">
        <v>63</v>
      </c>
      <c r="D195" s="20">
        <v>25</v>
      </c>
      <c r="E195" s="20">
        <v>27</v>
      </c>
    </row>
    <row r="196" spans="2:5">
      <c r="B196" s="4" t="s">
        <v>105</v>
      </c>
      <c r="C196" s="21" t="s">
        <v>63</v>
      </c>
      <c r="D196" s="20">
        <v>24</v>
      </c>
      <c r="E196" s="20">
        <v>26</v>
      </c>
    </row>
    <row r="197" spans="2:5">
      <c r="B197" s="4" t="s">
        <v>106</v>
      </c>
      <c r="C197" s="21" t="s">
        <v>63</v>
      </c>
      <c r="D197" s="20">
        <v>35.5</v>
      </c>
      <c r="E197" s="20">
        <v>38</v>
      </c>
    </row>
    <row r="198" spans="2:5">
      <c r="B198" s="4" t="s">
        <v>39</v>
      </c>
      <c r="C198" s="21" t="s">
        <v>63</v>
      </c>
      <c r="D198" s="20">
        <v>76.5</v>
      </c>
      <c r="E198" s="20">
        <v>82.5</v>
      </c>
    </row>
    <row r="199" spans="2:5">
      <c r="B199" s="4" t="s">
        <v>19</v>
      </c>
      <c r="C199" s="21" t="s">
        <v>63</v>
      </c>
      <c r="D199" s="20">
        <v>10.5</v>
      </c>
      <c r="E199" s="20">
        <v>11</v>
      </c>
    </row>
    <row r="200" spans="2:5">
      <c r="B200" s="4" t="s">
        <v>22</v>
      </c>
      <c r="C200" s="21" t="s">
        <v>63</v>
      </c>
      <c r="D200" s="20">
        <v>14.5</v>
      </c>
      <c r="E200" s="20">
        <v>15.5</v>
      </c>
    </row>
    <row r="201" spans="2:5">
      <c r="B201" s="4" t="s">
        <v>23</v>
      </c>
      <c r="C201" s="21" t="s">
        <v>63</v>
      </c>
      <c r="D201" s="20">
        <v>20</v>
      </c>
      <c r="E201" s="20">
        <v>21.5</v>
      </c>
    </row>
    <row r="202" spans="2:5">
      <c r="B202" s="4" t="s">
        <v>107</v>
      </c>
      <c r="C202" s="21" t="s">
        <v>63</v>
      </c>
      <c r="D202" s="20">
        <v>23.5</v>
      </c>
      <c r="E202" s="20">
        <v>25.5</v>
      </c>
    </row>
    <row r="203" spans="2:5">
      <c r="B203" s="4" t="s">
        <v>108</v>
      </c>
      <c r="C203" s="21" t="s">
        <v>63</v>
      </c>
      <c r="D203" s="20">
        <v>49.5</v>
      </c>
      <c r="E203" s="20">
        <v>53.5</v>
      </c>
    </row>
    <row r="204" spans="2:5">
      <c r="B204" s="4" t="s">
        <v>20</v>
      </c>
      <c r="C204" s="21" t="s">
        <v>63</v>
      </c>
      <c r="D204" s="20">
        <v>31</v>
      </c>
      <c r="E204" s="20">
        <v>33</v>
      </c>
    </row>
    <row r="205" spans="2:5">
      <c r="B205" s="4" t="s">
        <v>109</v>
      </c>
      <c r="C205" s="21" t="s">
        <v>63</v>
      </c>
      <c r="D205" s="20">
        <v>9</v>
      </c>
      <c r="E205" s="20">
        <v>9.5</v>
      </c>
    </row>
    <row r="206" spans="2:5">
      <c r="B206" s="4" t="s">
        <v>24</v>
      </c>
      <c r="C206" s="21" t="s">
        <v>63</v>
      </c>
      <c r="D206" s="20">
        <v>17</v>
      </c>
      <c r="E206" s="20">
        <v>18.5</v>
      </c>
    </row>
    <row r="207" spans="2:5">
      <c r="B207" s="4" t="s">
        <v>51</v>
      </c>
      <c r="C207" s="21" t="s">
        <v>63</v>
      </c>
      <c r="D207" s="20">
        <v>29</v>
      </c>
      <c r="E207" s="20">
        <v>31.5</v>
      </c>
    </row>
    <row r="208" spans="2:5">
      <c r="B208" s="4" t="s">
        <v>30</v>
      </c>
      <c r="C208" s="21" t="s">
        <v>63</v>
      </c>
      <c r="D208" s="20">
        <v>23</v>
      </c>
      <c r="E208" s="20">
        <v>25</v>
      </c>
    </row>
    <row r="209" spans="2:5">
      <c r="B209" s="4" t="s">
        <v>28</v>
      </c>
      <c r="C209" s="21" t="s">
        <v>63</v>
      </c>
      <c r="D209" s="20">
        <v>38</v>
      </c>
      <c r="E209" s="20">
        <v>41</v>
      </c>
    </row>
    <row r="210" spans="2:5">
      <c r="B210" s="4" t="s">
        <v>29</v>
      </c>
      <c r="C210" s="21" t="s">
        <v>63</v>
      </c>
      <c r="D210" s="20">
        <v>44.5</v>
      </c>
      <c r="E210" s="20">
        <v>48</v>
      </c>
    </row>
    <row r="211" spans="2:5">
      <c r="B211" s="4" t="s">
        <v>110</v>
      </c>
      <c r="C211" s="21" t="s">
        <v>63</v>
      </c>
      <c r="D211" s="20">
        <v>58.5</v>
      </c>
      <c r="E211" s="20">
        <v>63</v>
      </c>
    </row>
    <row r="212" spans="2:5">
      <c r="B212" s="4" t="s">
        <v>11</v>
      </c>
      <c r="C212" s="21" t="s">
        <v>63</v>
      </c>
      <c r="D212" s="20">
        <v>13</v>
      </c>
      <c r="E212" s="20">
        <v>14</v>
      </c>
    </row>
    <row r="213" spans="2:5" ht="25.5">
      <c r="B213" s="4" t="s">
        <v>640</v>
      </c>
      <c r="C213" s="21" t="s">
        <v>63</v>
      </c>
      <c r="D213" s="20">
        <v>54</v>
      </c>
      <c r="E213" s="20">
        <v>58</v>
      </c>
    </row>
    <row r="214" spans="2:5" ht="14.25">
      <c r="B214" s="8" t="s">
        <v>111</v>
      </c>
      <c r="C214" s="28"/>
      <c r="D214" s="30"/>
      <c r="E214" s="31"/>
    </row>
    <row r="215" spans="2:5">
      <c r="B215" s="4" t="s">
        <v>112</v>
      </c>
      <c r="C215" s="21" t="s">
        <v>63</v>
      </c>
      <c r="D215" s="21">
        <v>72</v>
      </c>
      <c r="E215" s="21">
        <v>86.5</v>
      </c>
    </row>
    <row r="216" spans="2:5" ht="25.5">
      <c r="B216" s="4" t="s">
        <v>290</v>
      </c>
      <c r="C216" s="21" t="s">
        <v>63</v>
      </c>
      <c r="D216" s="20">
        <v>370.5</v>
      </c>
      <c r="E216" s="20">
        <v>415</v>
      </c>
    </row>
    <row r="217" spans="2:5">
      <c r="B217" s="4" t="s">
        <v>25</v>
      </c>
      <c r="C217" s="21" t="s">
        <v>63</v>
      </c>
      <c r="D217" s="21">
        <v>20</v>
      </c>
      <c r="E217" s="21">
        <v>26.5</v>
      </c>
    </row>
    <row r="218" spans="2:5">
      <c r="B218" s="4" t="s">
        <v>656</v>
      </c>
      <c r="C218" s="21" t="s">
        <v>63</v>
      </c>
      <c r="D218" s="20">
        <v>58.5</v>
      </c>
      <c r="E218" s="20">
        <v>63</v>
      </c>
    </row>
    <row r="219" spans="2:5">
      <c r="B219" s="4" t="s">
        <v>677</v>
      </c>
      <c r="C219" s="21" t="s">
        <v>63</v>
      </c>
      <c r="D219" s="20">
        <v>34</v>
      </c>
      <c r="E219" s="20">
        <v>37</v>
      </c>
    </row>
    <row r="220" spans="2:5" ht="25.5">
      <c r="B220" s="4" t="s">
        <v>636</v>
      </c>
      <c r="C220" s="21" t="s">
        <v>63</v>
      </c>
      <c r="D220" s="20">
        <v>67.5</v>
      </c>
      <c r="E220" s="20">
        <v>73</v>
      </c>
    </row>
    <row r="221" spans="2:5" ht="25.5">
      <c r="B221" s="4" t="s">
        <v>637</v>
      </c>
      <c r="C221" s="21" t="s">
        <v>63</v>
      </c>
      <c r="D221" s="20">
        <v>98</v>
      </c>
      <c r="E221" s="20">
        <v>105.5</v>
      </c>
    </row>
    <row r="222" spans="2:5">
      <c r="B222" s="4" t="s">
        <v>741</v>
      </c>
      <c r="C222" s="21" t="s">
        <v>63</v>
      </c>
      <c r="D222" s="20">
        <v>32.5</v>
      </c>
      <c r="E222" s="20">
        <v>35</v>
      </c>
    </row>
    <row r="223" spans="2:5">
      <c r="B223" s="4" t="s">
        <v>32</v>
      </c>
      <c r="C223" s="21" t="s">
        <v>63</v>
      </c>
      <c r="D223" s="21">
        <v>59</v>
      </c>
      <c r="E223" s="21">
        <v>71</v>
      </c>
    </row>
    <row r="224" spans="2:5" ht="25.5">
      <c r="B224" s="4" t="s">
        <v>291</v>
      </c>
      <c r="C224" s="21" t="s">
        <v>63</v>
      </c>
      <c r="D224" s="20">
        <v>61.5</v>
      </c>
      <c r="E224" s="20">
        <v>66.5</v>
      </c>
    </row>
    <row r="225" spans="2:5" ht="25.5">
      <c r="B225" s="4" t="s">
        <v>292</v>
      </c>
      <c r="C225" s="21" t="s">
        <v>63</v>
      </c>
      <c r="D225" s="20">
        <v>78.5</v>
      </c>
      <c r="E225" s="20">
        <v>84.5</v>
      </c>
    </row>
    <row r="226" spans="2:5">
      <c r="B226" s="4" t="s">
        <v>113</v>
      </c>
      <c r="C226" s="21" t="s">
        <v>63</v>
      </c>
      <c r="D226" s="21">
        <v>250</v>
      </c>
      <c r="E226" s="21">
        <v>300</v>
      </c>
    </row>
    <row r="227" spans="2:5">
      <c r="B227" s="4" t="s">
        <v>114</v>
      </c>
      <c r="C227" s="21" t="s">
        <v>63</v>
      </c>
      <c r="D227" s="21">
        <v>150</v>
      </c>
      <c r="E227" s="21">
        <v>180</v>
      </c>
    </row>
    <row r="228" spans="2:5">
      <c r="B228" s="4" t="s">
        <v>115</v>
      </c>
      <c r="C228" s="21" t="s">
        <v>63</v>
      </c>
      <c r="D228" s="20">
        <v>115.5</v>
      </c>
      <c r="E228" s="20">
        <v>124.5</v>
      </c>
    </row>
    <row r="229" spans="2:5">
      <c r="B229" s="4" t="s">
        <v>12</v>
      </c>
      <c r="C229" s="21" t="s">
        <v>63</v>
      </c>
      <c r="D229" s="21">
        <v>130</v>
      </c>
      <c r="E229" s="21">
        <v>156</v>
      </c>
    </row>
    <row r="230" spans="2:5" ht="25.5">
      <c r="B230" s="4" t="s">
        <v>172</v>
      </c>
      <c r="C230" s="21" t="s">
        <v>63</v>
      </c>
      <c r="D230" s="21">
        <v>136</v>
      </c>
      <c r="E230" s="21"/>
    </row>
    <row r="231" spans="2:5" ht="25.5">
      <c r="B231" s="4" t="s">
        <v>171</v>
      </c>
      <c r="C231" s="21" t="s">
        <v>63</v>
      </c>
      <c r="D231" s="21">
        <v>195</v>
      </c>
      <c r="E231" s="21"/>
    </row>
    <row r="232" spans="2:5">
      <c r="B232" s="4" t="s">
        <v>173</v>
      </c>
      <c r="C232" s="21" t="s">
        <v>63</v>
      </c>
      <c r="D232" s="21">
        <v>80</v>
      </c>
      <c r="E232" s="21"/>
    </row>
    <row r="233" spans="2:5" ht="25.5">
      <c r="B233" s="4" t="s">
        <v>174</v>
      </c>
      <c r="C233" s="21" t="s">
        <v>63</v>
      </c>
      <c r="D233" s="21">
        <v>107</v>
      </c>
      <c r="E233" s="21"/>
    </row>
    <row r="234" spans="2:5">
      <c r="B234" s="4" t="s">
        <v>175</v>
      </c>
      <c r="C234" s="21"/>
      <c r="D234" s="21">
        <v>82</v>
      </c>
      <c r="E234" s="21"/>
    </row>
    <row r="235" spans="2:5">
      <c r="B235" s="4" t="s">
        <v>176</v>
      </c>
      <c r="C235" s="21" t="s">
        <v>63</v>
      </c>
      <c r="D235" s="21">
        <v>145</v>
      </c>
      <c r="E235" s="21"/>
    </row>
    <row r="236" spans="2:5">
      <c r="B236" s="4" t="s">
        <v>116</v>
      </c>
      <c r="C236" s="21" t="s">
        <v>63</v>
      </c>
      <c r="D236" s="21">
        <v>150</v>
      </c>
      <c r="E236" s="21">
        <v>180</v>
      </c>
    </row>
    <row r="237" spans="2:5">
      <c r="B237" s="6" t="s">
        <v>123</v>
      </c>
      <c r="C237" s="29" t="s">
        <v>63</v>
      </c>
      <c r="D237" s="29">
        <v>77</v>
      </c>
      <c r="E237" s="29">
        <v>83</v>
      </c>
    </row>
    <row r="238" spans="2:5">
      <c r="B238" s="6" t="s">
        <v>124</v>
      </c>
      <c r="C238" s="29" t="s">
        <v>63</v>
      </c>
      <c r="D238" s="29">
        <v>77</v>
      </c>
      <c r="E238" s="29">
        <v>83</v>
      </c>
    </row>
    <row r="239" spans="2:5">
      <c r="B239" s="6" t="s">
        <v>2</v>
      </c>
      <c r="C239" s="29" t="s">
        <v>63</v>
      </c>
      <c r="D239" s="20">
        <v>94</v>
      </c>
      <c r="E239" s="20">
        <v>101.5</v>
      </c>
    </row>
    <row r="240" spans="2:5" ht="25.5">
      <c r="B240" s="6" t="s">
        <v>165</v>
      </c>
      <c r="C240" s="29" t="s">
        <v>63</v>
      </c>
      <c r="D240" s="29">
        <v>114</v>
      </c>
      <c r="E240" s="29">
        <v>129</v>
      </c>
    </row>
    <row r="241" spans="2:5">
      <c r="B241" s="6" t="s">
        <v>705</v>
      </c>
      <c r="C241" s="29" t="s">
        <v>63</v>
      </c>
      <c r="D241" s="20">
        <v>813</v>
      </c>
      <c r="E241" s="20">
        <v>875.5</v>
      </c>
    </row>
    <row r="242" spans="2:5">
      <c r="B242" s="6" t="s">
        <v>704</v>
      </c>
      <c r="C242" s="29" t="s">
        <v>63</v>
      </c>
      <c r="D242" s="20">
        <v>1002</v>
      </c>
      <c r="E242" s="20">
        <v>1079</v>
      </c>
    </row>
    <row r="243" spans="2:5">
      <c r="B243" s="6" t="s">
        <v>182</v>
      </c>
      <c r="C243" s="29" t="s">
        <v>63</v>
      </c>
      <c r="D243" s="29">
        <v>400</v>
      </c>
      <c r="E243" s="29"/>
    </row>
    <row r="244" spans="2:5" ht="25.5">
      <c r="B244" s="6" t="s">
        <v>166</v>
      </c>
      <c r="C244" s="29" t="s">
        <v>63</v>
      </c>
      <c r="D244" s="29">
        <v>400</v>
      </c>
      <c r="E244" s="29">
        <v>453</v>
      </c>
    </row>
    <row r="245" spans="2:5">
      <c r="B245" s="6" t="s">
        <v>10</v>
      </c>
      <c r="C245" s="29" t="s">
        <v>63</v>
      </c>
      <c r="D245" s="20">
        <v>94</v>
      </c>
      <c r="E245" s="20">
        <v>101.5</v>
      </c>
    </row>
    <row r="246" spans="2:5">
      <c r="B246" s="6" t="s">
        <v>295</v>
      </c>
      <c r="C246" s="29" t="s">
        <v>63</v>
      </c>
      <c r="D246" s="20">
        <v>169</v>
      </c>
      <c r="E246" s="20">
        <v>182</v>
      </c>
    </row>
    <row r="247" spans="2:5">
      <c r="B247" s="6" t="s">
        <v>682</v>
      </c>
      <c r="C247" s="29" t="s">
        <v>63</v>
      </c>
      <c r="D247" s="20">
        <v>484.5</v>
      </c>
      <c r="E247" s="20">
        <v>521.5</v>
      </c>
    </row>
    <row r="248" spans="2:5">
      <c r="B248" s="6" t="s">
        <v>683</v>
      </c>
      <c r="C248" s="29" t="s">
        <v>63</v>
      </c>
      <c r="D248" s="20">
        <v>552.5</v>
      </c>
      <c r="E248" s="20">
        <v>595</v>
      </c>
    </row>
    <row r="249" spans="2:5">
      <c r="B249" s="6" t="s">
        <v>706</v>
      </c>
      <c r="C249" s="29" t="s">
        <v>63</v>
      </c>
      <c r="D249" s="20">
        <v>180.5</v>
      </c>
      <c r="E249" s="20">
        <v>194.5</v>
      </c>
    </row>
    <row r="250" spans="2:5">
      <c r="B250" s="6" t="s">
        <v>707</v>
      </c>
      <c r="C250" s="29" t="s">
        <v>63</v>
      </c>
      <c r="D250" s="20">
        <v>196.5</v>
      </c>
      <c r="E250" s="20">
        <v>211.5</v>
      </c>
    </row>
    <row r="251" spans="2:5">
      <c r="B251" s="4" t="s">
        <v>153</v>
      </c>
      <c r="C251" s="21" t="s">
        <v>63</v>
      </c>
      <c r="D251" s="21">
        <v>28</v>
      </c>
      <c r="E251" s="21">
        <v>32</v>
      </c>
    </row>
    <row r="252" spans="2:5">
      <c r="B252" s="4" t="s">
        <v>154</v>
      </c>
      <c r="C252" s="21" t="s">
        <v>63</v>
      </c>
      <c r="D252" s="21">
        <v>39</v>
      </c>
      <c r="E252" s="21">
        <v>45</v>
      </c>
    </row>
    <row r="253" spans="2:5">
      <c r="B253" s="10" t="s">
        <v>294</v>
      </c>
      <c r="C253" s="21" t="s">
        <v>63</v>
      </c>
      <c r="D253" s="20">
        <v>108</v>
      </c>
      <c r="E253" s="20">
        <v>116.5</v>
      </c>
    </row>
    <row r="254" spans="2:5">
      <c r="B254" s="10" t="s">
        <v>293</v>
      </c>
      <c r="C254" s="21" t="s">
        <v>63</v>
      </c>
      <c r="D254" s="20">
        <v>127.5</v>
      </c>
      <c r="E254" s="20">
        <v>137.5</v>
      </c>
    </row>
    <row r="255" spans="2:5">
      <c r="B255" s="10" t="s">
        <v>150</v>
      </c>
      <c r="C255" s="21" t="s">
        <v>63</v>
      </c>
      <c r="D255" s="21">
        <v>43</v>
      </c>
      <c r="E255" s="21">
        <v>46</v>
      </c>
    </row>
    <row r="256" spans="2:5">
      <c r="B256" s="10" t="s">
        <v>686</v>
      </c>
      <c r="C256" s="21" t="s">
        <v>63</v>
      </c>
      <c r="D256" s="20">
        <v>42</v>
      </c>
      <c r="E256" s="20">
        <v>45.5</v>
      </c>
    </row>
    <row r="257" spans="2:5">
      <c r="B257" s="10" t="s">
        <v>687</v>
      </c>
      <c r="C257" s="21" t="s">
        <v>63</v>
      </c>
      <c r="D257" s="20">
        <v>52</v>
      </c>
      <c r="E257" s="20">
        <v>56</v>
      </c>
    </row>
    <row r="258" spans="2:5">
      <c r="B258" s="10" t="s">
        <v>689</v>
      </c>
      <c r="C258" s="21" t="s">
        <v>63</v>
      </c>
      <c r="D258" s="20">
        <v>56</v>
      </c>
      <c r="E258" s="20">
        <v>60</v>
      </c>
    </row>
    <row r="259" spans="2:5">
      <c r="B259" s="10" t="s">
        <v>690</v>
      </c>
      <c r="C259" s="21" t="s">
        <v>63</v>
      </c>
      <c r="D259" s="20">
        <v>38.5</v>
      </c>
      <c r="E259" s="20">
        <v>41.5</v>
      </c>
    </row>
    <row r="260" spans="2:5">
      <c r="B260" s="10" t="s">
        <v>691</v>
      </c>
      <c r="C260" s="21" t="s">
        <v>63</v>
      </c>
      <c r="D260" s="20">
        <v>70.5</v>
      </c>
      <c r="E260" s="20">
        <v>76</v>
      </c>
    </row>
    <row r="261" spans="2:5">
      <c r="B261" s="10" t="s">
        <v>708</v>
      </c>
      <c r="C261" s="21" t="s">
        <v>63</v>
      </c>
      <c r="D261" s="20">
        <v>43.5</v>
      </c>
      <c r="E261" s="20">
        <v>47</v>
      </c>
    </row>
    <row r="262" spans="2:5">
      <c r="B262" s="10" t="s">
        <v>709</v>
      </c>
      <c r="C262" s="21" t="s">
        <v>63</v>
      </c>
      <c r="D262" s="20">
        <v>20</v>
      </c>
      <c r="E262" s="20">
        <v>21.5</v>
      </c>
    </row>
    <row r="263" spans="2:5">
      <c r="B263" s="10" t="s">
        <v>727</v>
      </c>
      <c r="C263" s="21" t="s">
        <v>63</v>
      </c>
      <c r="D263" s="20">
        <v>79.5</v>
      </c>
      <c r="E263" s="20">
        <v>85.5</v>
      </c>
    </row>
    <row r="264" spans="2:5">
      <c r="B264" s="10" t="s">
        <v>748</v>
      </c>
      <c r="C264" s="21" t="s">
        <v>63</v>
      </c>
      <c r="D264" s="20">
        <v>172</v>
      </c>
      <c r="E264" s="20">
        <v>185</v>
      </c>
    </row>
    <row r="265" spans="2:5">
      <c r="B265" s="10" t="s">
        <v>747</v>
      </c>
      <c r="C265" s="21" t="s">
        <v>63</v>
      </c>
      <c r="D265" s="20">
        <v>231</v>
      </c>
      <c r="E265" s="20">
        <v>249</v>
      </c>
    </row>
    <row r="266" spans="2:5">
      <c r="B266" s="10" t="s">
        <v>734</v>
      </c>
      <c r="C266" s="21" t="s">
        <v>63</v>
      </c>
      <c r="D266" s="20">
        <v>42</v>
      </c>
      <c r="E266" s="20">
        <v>45.5</v>
      </c>
    </row>
    <row r="267" spans="2:5">
      <c r="B267" s="10" t="s">
        <v>735</v>
      </c>
      <c r="C267" s="21" t="s">
        <v>63</v>
      </c>
      <c r="D267" s="20">
        <v>127.5</v>
      </c>
      <c r="E267" s="20">
        <v>137</v>
      </c>
    </row>
    <row r="268" spans="2:5">
      <c r="B268" s="10" t="s">
        <v>892</v>
      </c>
      <c r="C268" s="21" t="s">
        <v>63</v>
      </c>
      <c r="D268" s="20">
        <v>948.5</v>
      </c>
      <c r="E268" s="20">
        <v>1021.5</v>
      </c>
    </row>
    <row r="269" spans="2:5">
      <c r="B269" s="10" t="s">
        <v>893</v>
      </c>
      <c r="C269" s="21" t="s">
        <v>63</v>
      </c>
      <c r="D269" s="20">
        <v>1067.5</v>
      </c>
      <c r="E269" s="20">
        <v>1149.5</v>
      </c>
    </row>
    <row r="270" spans="2:5">
      <c r="B270" s="10" t="s">
        <v>894</v>
      </c>
      <c r="C270" s="21" t="s">
        <v>63</v>
      </c>
      <c r="D270" s="20">
        <v>67.5</v>
      </c>
      <c r="E270" s="20">
        <v>72.5</v>
      </c>
    </row>
    <row r="271" spans="2:5">
      <c r="B271" s="10" t="s">
        <v>895</v>
      </c>
      <c r="C271" s="21" t="s">
        <v>63</v>
      </c>
      <c r="D271" s="20">
        <v>76.5</v>
      </c>
      <c r="E271" s="20">
        <v>82</v>
      </c>
    </row>
    <row r="272" spans="2:5">
      <c r="B272" s="10" t="s">
        <v>896</v>
      </c>
      <c r="C272" s="21" t="s">
        <v>63</v>
      </c>
      <c r="D272" s="20">
        <v>379</v>
      </c>
      <c r="E272" s="20">
        <v>408.5</v>
      </c>
    </row>
    <row r="273" spans="2:5">
      <c r="B273" s="10" t="s">
        <v>897</v>
      </c>
      <c r="C273" s="21" t="s">
        <v>63</v>
      </c>
      <c r="D273" s="20">
        <v>366.5</v>
      </c>
      <c r="E273" s="20">
        <v>394.5</v>
      </c>
    </row>
    <row r="274" spans="2:5">
      <c r="B274" s="6" t="s">
        <v>117</v>
      </c>
      <c r="C274" s="29" t="s">
        <v>63</v>
      </c>
      <c r="D274" s="29">
        <v>72</v>
      </c>
      <c r="E274" s="29">
        <v>78</v>
      </c>
    </row>
    <row r="275" spans="2:5" ht="14.25">
      <c r="B275" s="8" t="s">
        <v>118</v>
      </c>
      <c r="C275" s="28"/>
      <c r="D275" s="30"/>
      <c r="E275" s="31"/>
    </row>
    <row r="276" spans="2:5">
      <c r="B276" s="4" t="s">
        <v>18</v>
      </c>
      <c r="C276" s="21" t="s">
        <v>63</v>
      </c>
      <c r="D276" s="21">
        <v>56</v>
      </c>
      <c r="E276" s="21">
        <v>60</v>
      </c>
    </row>
    <row r="277" spans="2:5">
      <c r="B277" s="4" t="s">
        <v>119</v>
      </c>
      <c r="C277" s="21" t="s">
        <v>63</v>
      </c>
      <c r="D277" s="21">
        <v>13.6</v>
      </c>
      <c r="E277" s="21">
        <v>16</v>
      </c>
    </row>
    <row r="278" spans="2:5">
      <c r="B278" s="4" t="s">
        <v>26</v>
      </c>
      <c r="C278" s="21" t="s">
        <v>63</v>
      </c>
      <c r="D278" s="21">
        <v>11.7</v>
      </c>
      <c r="E278" s="21">
        <v>13</v>
      </c>
    </row>
    <row r="279" spans="2:5" ht="25.5">
      <c r="B279" s="4" t="s">
        <v>167</v>
      </c>
      <c r="C279" s="21" t="s">
        <v>63</v>
      </c>
      <c r="D279" s="21">
        <v>23.8</v>
      </c>
      <c r="E279" s="21">
        <v>27</v>
      </c>
    </row>
    <row r="280" spans="2:5">
      <c r="B280" s="4" t="s">
        <v>3</v>
      </c>
      <c r="C280" s="21" t="s">
        <v>63</v>
      </c>
      <c r="D280" s="21">
        <v>10.8</v>
      </c>
      <c r="E280" s="21">
        <v>12</v>
      </c>
    </row>
    <row r="281" spans="2:5">
      <c r="B281" s="4" t="s">
        <v>13</v>
      </c>
      <c r="C281" s="21" t="s">
        <v>63</v>
      </c>
      <c r="D281" s="21">
        <v>11.7</v>
      </c>
      <c r="E281" s="21">
        <v>13</v>
      </c>
    </row>
    <row r="282" spans="2:5">
      <c r="B282" s="4" t="s">
        <v>14</v>
      </c>
      <c r="C282" s="21" t="s">
        <v>63</v>
      </c>
      <c r="D282" s="21">
        <v>17.5</v>
      </c>
      <c r="E282" s="21">
        <v>20</v>
      </c>
    </row>
    <row r="283" spans="2:5">
      <c r="B283" s="4" t="s">
        <v>7</v>
      </c>
      <c r="C283" s="21" t="s">
        <v>63</v>
      </c>
      <c r="D283" s="21">
        <v>17.5</v>
      </c>
      <c r="E283" s="21">
        <v>20</v>
      </c>
    </row>
    <row r="284" spans="2:5">
      <c r="B284" s="4" t="s">
        <v>21</v>
      </c>
      <c r="C284" s="21" t="s">
        <v>63</v>
      </c>
      <c r="D284" s="21">
        <v>17.5</v>
      </c>
      <c r="E284" s="21">
        <v>20</v>
      </c>
    </row>
    <row r="285" spans="2:5">
      <c r="B285" s="4" t="s">
        <v>6</v>
      </c>
      <c r="C285" s="21" t="s">
        <v>63</v>
      </c>
      <c r="D285" s="21">
        <v>17.5</v>
      </c>
      <c r="E285" s="21">
        <v>20</v>
      </c>
    </row>
    <row r="286" spans="2:5">
      <c r="B286" s="4" t="s">
        <v>181</v>
      </c>
      <c r="C286" s="21" t="s">
        <v>63</v>
      </c>
      <c r="D286" s="21">
        <v>9.1</v>
      </c>
      <c r="E286" s="21">
        <v>9.1</v>
      </c>
    </row>
    <row r="287" spans="2:5">
      <c r="B287" s="4" t="s">
        <v>0</v>
      </c>
      <c r="C287" s="21" t="s">
        <v>63</v>
      </c>
      <c r="D287" s="21">
        <v>25.2</v>
      </c>
      <c r="E287" s="21">
        <v>28.5</v>
      </c>
    </row>
    <row r="288" spans="2:5">
      <c r="B288" s="4" t="s">
        <v>180</v>
      </c>
      <c r="C288" s="21" t="s">
        <v>63</v>
      </c>
      <c r="D288" s="20">
        <v>12.5</v>
      </c>
      <c r="E288" s="20">
        <v>13</v>
      </c>
    </row>
    <row r="289" spans="2:5">
      <c r="B289" s="4" t="s">
        <v>40</v>
      </c>
      <c r="C289" s="21" t="s">
        <v>63</v>
      </c>
      <c r="D289" s="20">
        <v>30</v>
      </c>
      <c r="E289" s="20">
        <v>32.5</v>
      </c>
    </row>
    <row r="290" spans="2:5">
      <c r="B290" s="4" t="s">
        <v>658</v>
      </c>
      <c r="C290" s="21" t="s">
        <v>63</v>
      </c>
      <c r="D290" s="20">
        <v>30</v>
      </c>
      <c r="E290" s="20">
        <v>32.5</v>
      </c>
    </row>
    <row r="291" spans="2:5">
      <c r="B291" s="4" t="s">
        <v>659</v>
      </c>
      <c r="C291" s="21" t="s">
        <v>63</v>
      </c>
      <c r="D291" s="20">
        <v>30</v>
      </c>
      <c r="E291" s="20">
        <v>32.5</v>
      </c>
    </row>
    <row r="292" spans="2:5">
      <c r="B292" s="4" t="s">
        <v>660</v>
      </c>
      <c r="C292" s="21" t="s">
        <v>63</v>
      </c>
      <c r="D292" s="20">
        <v>30</v>
      </c>
      <c r="E292" s="20">
        <v>32.5</v>
      </c>
    </row>
    <row r="293" spans="2:5">
      <c r="B293" s="4" t="s">
        <v>5</v>
      </c>
      <c r="C293" s="21" t="s">
        <v>63</v>
      </c>
      <c r="D293" s="21">
        <v>17.5</v>
      </c>
      <c r="E293" s="21">
        <v>21</v>
      </c>
    </row>
    <row r="294" spans="2:5" ht="14.25">
      <c r="B294" s="8" t="s">
        <v>120</v>
      </c>
      <c r="C294" s="28"/>
      <c r="D294" s="30"/>
      <c r="E294" s="31"/>
    </row>
    <row r="295" spans="2:5">
      <c r="B295" s="4" t="s">
        <v>41</v>
      </c>
      <c r="C295" s="21" t="s">
        <v>63</v>
      </c>
      <c r="D295" s="21">
        <v>100</v>
      </c>
      <c r="E295" s="21">
        <v>106</v>
      </c>
    </row>
    <row r="296" spans="2:5">
      <c r="B296" s="4" t="s">
        <v>42</v>
      </c>
      <c r="C296" s="21" t="s">
        <v>63</v>
      </c>
      <c r="D296" s="20">
        <v>120</v>
      </c>
      <c r="E296" s="20">
        <v>129.5</v>
      </c>
    </row>
    <row r="297" spans="2:5">
      <c r="B297" s="4" t="s">
        <v>43</v>
      </c>
      <c r="C297" s="21" t="s">
        <v>63</v>
      </c>
      <c r="D297" s="20">
        <v>154</v>
      </c>
      <c r="E297" s="20">
        <v>165.5</v>
      </c>
    </row>
    <row r="298" spans="2:5">
      <c r="B298" s="4" t="s">
        <v>44</v>
      </c>
      <c r="C298" s="21" t="s">
        <v>63</v>
      </c>
      <c r="D298" s="20">
        <v>180</v>
      </c>
      <c r="E298" s="20">
        <v>193.5</v>
      </c>
    </row>
    <row r="299" spans="2:5">
      <c r="B299" s="4" t="s">
        <v>56</v>
      </c>
      <c r="C299" s="21" t="s">
        <v>63</v>
      </c>
      <c r="D299" s="21">
        <v>86</v>
      </c>
      <c r="E299" s="21">
        <v>92</v>
      </c>
    </row>
    <row r="300" spans="2:5">
      <c r="B300" s="4" t="s">
        <v>45</v>
      </c>
      <c r="C300" s="21" t="s">
        <v>63</v>
      </c>
      <c r="D300" s="32">
        <v>100</v>
      </c>
      <c r="E300" s="21">
        <v>106</v>
      </c>
    </row>
    <row r="301" spans="2:5">
      <c r="B301" s="4" t="s">
        <v>46</v>
      </c>
      <c r="C301" s="21" t="s">
        <v>63</v>
      </c>
      <c r="D301" s="20">
        <v>120</v>
      </c>
      <c r="E301" s="20">
        <v>129.5</v>
      </c>
    </row>
    <row r="302" spans="2:5" ht="25.5">
      <c r="B302" s="4" t="s">
        <v>53</v>
      </c>
      <c r="C302" s="21" t="s">
        <v>63</v>
      </c>
      <c r="D302" s="21">
        <v>114</v>
      </c>
      <c r="E302" s="21">
        <v>122</v>
      </c>
    </row>
    <row r="303" spans="2:5" ht="25.5">
      <c r="B303" s="4" t="s">
        <v>54</v>
      </c>
      <c r="C303" s="21" t="s">
        <v>63</v>
      </c>
      <c r="D303" s="21">
        <v>100</v>
      </c>
      <c r="E303" s="21">
        <v>106</v>
      </c>
    </row>
    <row r="304" spans="2:5" ht="25.5">
      <c r="B304" s="4" t="s">
        <v>121</v>
      </c>
      <c r="C304" s="21" t="s">
        <v>63</v>
      </c>
      <c r="D304" s="21">
        <v>100</v>
      </c>
      <c r="E304" s="21">
        <v>106</v>
      </c>
    </row>
    <row r="305" spans="2:5" ht="25.5">
      <c r="B305" s="4" t="s">
        <v>122</v>
      </c>
      <c r="C305" s="21" t="s">
        <v>63</v>
      </c>
      <c r="D305" s="21">
        <v>100</v>
      </c>
      <c r="E305" s="21">
        <v>106</v>
      </c>
    </row>
    <row r="306" spans="2:5" ht="25.5">
      <c r="B306" s="4" t="s">
        <v>55</v>
      </c>
      <c r="C306" s="21" t="s">
        <v>63</v>
      </c>
      <c r="D306" s="21">
        <v>114</v>
      </c>
      <c r="E306" s="21">
        <v>122</v>
      </c>
    </row>
    <row r="307" spans="2:5" ht="25.5">
      <c r="B307" s="4" t="s">
        <v>52</v>
      </c>
      <c r="C307" s="21" t="s">
        <v>63</v>
      </c>
      <c r="D307" s="21">
        <v>100</v>
      </c>
      <c r="E307" s="21">
        <v>106</v>
      </c>
    </row>
    <row r="308" spans="2:5">
      <c r="B308" s="4" t="s">
        <v>48</v>
      </c>
      <c r="C308" s="21" t="s">
        <v>63</v>
      </c>
      <c r="D308" s="20">
        <v>120</v>
      </c>
      <c r="E308" s="20">
        <v>129.5</v>
      </c>
    </row>
    <row r="309" spans="2:5">
      <c r="B309" s="4" t="s">
        <v>49</v>
      </c>
      <c r="C309" s="21" t="s">
        <v>63</v>
      </c>
      <c r="D309" s="20">
        <v>154</v>
      </c>
      <c r="E309" s="20">
        <v>165.5</v>
      </c>
    </row>
    <row r="310" spans="2:5">
      <c r="B310" s="4" t="s">
        <v>50</v>
      </c>
      <c r="C310" s="21" t="s">
        <v>63</v>
      </c>
      <c r="D310" s="20">
        <v>180</v>
      </c>
      <c r="E310" s="20">
        <v>193.5</v>
      </c>
    </row>
    <row r="311" spans="2:5">
      <c r="B311" s="4" t="s">
        <v>47</v>
      </c>
      <c r="C311" s="21" t="s">
        <v>63</v>
      </c>
      <c r="D311" s="21">
        <v>100</v>
      </c>
      <c r="E311" s="21">
        <v>106</v>
      </c>
    </row>
    <row r="312" spans="2:5">
      <c r="B312" s="4" t="s">
        <v>152</v>
      </c>
      <c r="C312" s="21" t="s">
        <v>63</v>
      </c>
      <c r="D312" s="21">
        <v>12</v>
      </c>
      <c r="E312" s="21">
        <v>13</v>
      </c>
    </row>
    <row r="313" spans="2:5" ht="25.5">
      <c r="B313" s="4" t="s">
        <v>309</v>
      </c>
      <c r="C313" s="21" t="s">
        <v>63</v>
      </c>
      <c r="D313" s="20">
        <v>186</v>
      </c>
      <c r="E313" s="20">
        <v>200.5</v>
      </c>
    </row>
    <row r="314" spans="2:5" ht="25.5">
      <c r="B314" s="4" t="s">
        <v>308</v>
      </c>
      <c r="C314" s="21" t="s">
        <v>63</v>
      </c>
      <c r="D314" s="20">
        <v>179.5</v>
      </c>
      <c r="E314" s="20">
        <v>193</v>
      </c>
    </row>
    <row r="315" spans="2:5" ht="25.5">
      <c r="B315" s="4" t="s">
        <v>307</v>
      </c>
      <c r="C315" s="21" t="s">
        <v>63</v>
      </c>
      <c r="D315" s="20">
        <v>114.5</v>
      </c>
      <c r="E315" s="20">
        <v>123.5</v>
      </c>
    </row>
    <row r="316" spans="2:5">
      <c r="B316" s="4" t="s">
        <v>151</v>
      </c>
      <c r="C316" s="21" t="s">
        <v>63</v>
      </c>
      <c r="D316" s="21">
        <v>12</v>
      </c>
      <c r="E316" s="21">
        <v>13</v>
      </c>
    </row>
    <row r="317" spans="2:5" ht="14.25">
      <c r="B317" s="8" t="s">
        <v>126</v>
      </c>
      <c r="C317" s="28"/>
      <c r="D317" s="30"/>
      <c r="E317" s="31"/>
    </row>
    <row r="318" spans="2:5">
      <c r="B318" s="12" t="s">
        <v>125</v>
      </c>
      <c r="C318" s="72" t="s">
        <v>63</v>
      </c>
      <c r="D318" s="72">
        <v>33.5</v>
      </c>
      <c r="E318" s="72">
        <v>36</v>
      </c>
    </row>
    <row r="319" spans="2:5">
      <c r="B319" s="12" t="s">
        <v>127</v>
      </c>
      <c r="C319" s="72" t="s">
        <v>63</v>
      </c>
      <c r="D319" s="73">
        <v>44.5</v>
      </c>
      <c r="E319" s="73">
        <v>48</v>
      </c>
    </row>
    <row r="320" spans="2:5">
      <c r="B320" s="12" t="s">
        <v>740</v>
      </c>
      <c r="C320" s="72" t="s">
        <v>63</v>
      </c>
      <c r="D320" s="73">
        <v>57</v>
      </c>
      <c r="E320" s="73">
        <v>61.5</v>
      </c>
    </row>
    <row r="321" spans="2:5" ht="14.25">
      <c r="B321" s="8" t="s">
        <v>128</v>
      </c>
      <c r="C321" s="28"/>
      <c r="D321" s="30"/>
      <c r="E321" s="31"/>
    </row>
    <row r="322" spans="2:5" ht="25.5">
      <c r="B322" s="4" t="s">
        <v>129</v>
      </c>
      <c r="C322" s="21" t="s">
        <v>63</v>
      </c>
      <c r="D322" s="21">
        <v>15.9</v>
      </c>
      <c r="E322" s="21">
        <v>18</v>
      </c>
    </row>
    <row r="323" spans="2:5" ht="25.5">
      <c r="B323" s="4" t="s">
        <v>130</v>
      </c>
      <c r="C323" s="21" t="s">
        <v>63</v>
      </c>
      <c r="D323" s="21">
        <v>14.6</v>
      </c>
      <c r="E323" s="21">
        <v>18</v>
      </c>
    </row>
    <row r="324" spans="2:5" ht="25.5">
      <c r="B324" s="4" t="s">
        <v>131</v>
      </c>
      <c r="C324" s="21" t="s">
        <v>63</v>
      </c>
      <c r="D324" s="21">
        <v>18.7</v>
      </c>
      <c r="E324" s="21">
        <v>23</v>
      </c>
    </row>
    <row r="325" spans="2:5" ht="25.5">
      <c r="B325" s="4" t="s">
        <v>132</v>
      </c>
      <c r="C325" s="21" t="s">
        <v>63</v>
      </c>
      <c r="D325" s="21">
        <v>18.5</v>
      </c>
      <c r="E325" s="21">
        <v>23</v>
      </c>
    </row>
    <row r="326" spans="2:5" ht="25.5">
      <c r="B326" s="4" t="s">
        <v>133</v>
      </c>
      <c r="C326" s="21" t="s">
        <v>63</v>
      </c>
      <c r="D326" s="21">
        <v>23.2</v>
      </c>
      <c r="E326" s="21">
        <v>29</v>
      </c>
    </row>
    <row r="327" spans="2:5" ht="25.5">
      <c r="B327" s="4" t="s">
        <v>134</v>
      </c>
      <c r="C327" s="21" t="s">
        <v>63</v>
      </c>
      <c r="D327" s="21">
        <v>22.7</v>
      </c>
      <c r="E327" s="21">
        <v>28</v>
      </c>
    </row>
    <row r="328" spans="2:5">
      <c r="B328" s="10" t="s">
        <v>135</v>
      </c>
      <c r="C328" s="21" t="s">
        <v>63</v>
      </c>
      <c r="D328" s="21">
        <v>37.6</v>
      </c>
      <c r="E328" s="21">
        <v>46</v>
      </c>
    </row>
    <row r="329" spans="2:5">
      <c r="B329" s="10" t="s">
        <v>136</v>
      </c>
      <c r="C329" s="21" t="s">
        <v>63</v>
      </c>
      <c r="D329" s="21">
        <v>36.4</v>
      </c>
      <c r="E329" s="21">
        <v>45</v>
      </c>
    </row>
    <row r="330" spans="2:5">
      <c r="B330" s="10" t="s">
        <v>137</v>
      </c>
      <c r="C330" s="21" t="s">
        <v>63</v>
      </c>
      <c r="D330" s="21">
        <v>149.5</v>
      </c>
      <c r="E330" s="21">
        <v>184</v>
      </c>
    </row>
    <row r="331" spans="2:5">
      <c r="B331" s="10" t="s">
        <v>138</v>
      </c>
      <c r="C331" s="21" t="s">
        <v>63</v>
      </c>
      <c r="D331" s="21">
        <v>21.5</v>
      </c>
      <c r="E331" s="21">
        <v>26</v>
      </c>
    </row>
    <row r="332" spans="2:5">
      <c r="B332" s="10" t="s">
        <v>139</v>
      </c>
      <c r="C332" s="21" t="s">
        <v>63</v>
      </c>
      <c r="D332" s="21">
        <v>34.5</v>
      </c>
      <c r="E332" s="21">
        <v>42</v>
      </c>
    </row>
    <row r="333" spans="2:5" ht="14.25">
      <c r="B333" s="8" t="s">
        <v>168</v>
      </c>
      <c r="C333" s="28"/>
      <c r="D333" s="30"/>
      <c r="E333" s="31"/>
    </row>
    <row r="334" spans="2:5">
      <c r="B334" s="10" t="s">
        <v>651</v>
      </c>
      <c r="C334" s="21" t="s">
        <v>63</v>
      </c>
      <c r="D334" s="20">
        <v>197.5</v>
      </c>
      <c r="E334" s="20">
        <v>212.5</v>
      </c>
    </row>
    <row r="335" spans="2:5">
      <c r="B335" s="10" t="s">
        <v>652</v>
      </c>
      <c r="C335" s="21" t="s">
        <v>63</v>
      </c>
      <c r="D335" s="20">
        <v>360.5</v>
      </c>
      <c r="E335" s="20">
        <v>388.5</v>
      </c>
    </row>
    <row r="336" spans="2:5">
      <c r="B336" s="10" t="s">
        <v>653</v>
      </c>
      <c r="C336" s="21" t="s">
        <v>63</v>
      </c>
      <c r="D336" s="20">
        <v>10</v>
      </c>
      <c r="E336" s="20">
        <v>11</v>
      </c>
    </row>
    <row r="337" spans="2:5">
      <c r="B337" s="10" t="s">
        <v>654</v>
      </c>
      <c r="C337" s="21" t="s">
        <v>63</v>
      </c>
      <c r="D337" s="20">
        <v>10</v>
      </c>
      <c r="E337" s="20">
        <v>11</v>
      </c>
    </row>
    <row r="338" spans="2:5">
      <c r="B338" s="10" t="s">
        <v>635</v>
      </c>
      <c r="C338" s="21" t="s">
        <v>63</v>
      </c>
      <c r="D338" s="20">
        <v>10</v>
      </c>
      <c r="E338" s="20">
        <v>11</v>
      </c>
    </row>
    <row r="339" spans="2:5">
      <c r="B339" s="10" t="s">
        <v>749</v>
      </c>
      <c r="C339" s="21" t="s">
        <v>63</v>
      </c>
      <c r="D339" s="20">
        <v>380</v>
      </c>
      <c r="E339" s="20">
        <v>405</v>
      </c>
    </row>
    <row r="340" spans="2:5">
      <c r="B340" s="10" t="s">
        <v>750</v>
      </c>
      <c r="C340" s="21" t="s">
        <v>63</v>
      </c>
      <c r="D340" s="20">
        <v>380</v>
      </c>
      <c r="E340" s="20">
        <v>405</v>
      </c>
    </row>
    <row r="341" spans="2:5">
      <c r="B341" s="10" t="s">
        <v>169</v>
      </c>
      <c r="C341" s="21" t="s">
        <v>63</v>
      </c>
      <c r="D341" s="20">
        <v>264</v>
      </c>
      <c r="E341" s="20">
        <v>284.5</v>
      </c>
    </row>
    <row r="342" spans="2:5" ht="14.25">
      <c r="B342" s="8" t="s">
        <v>258</v>
      </c>
      <c r="C342" s="28"/>
      <c r="D342" s="30"/>
      <c r="E342" s="31"/>
    </row>
    <row r="343" spans="2:5" ht="25.5">
      <c r="B343" s="4" t="s">
        <v>259</v>
      </c>
      <c r="C343" s="21" t="s">
        <v>63</v>
      </c>
      <c r="D343" s="20">
        <v>150</v>
      </c>
      <c r="E343" s="20">
        <v>161.5</v>
      </c>
    </row>
    <row r="344" spans="2:5" ht="25.5">
      <c r="B344" s="4" t="s">
        <v>260</v>
      </c>
      <c r="C344" s="21" t="s">
        <v>63</v>
      </c>
      <c r="D344" s="20">
        <v>227.5</v>
      </c>
      <c r="E344" s="20">
        <v>245</v>
      </c>
    </row>
    <row r="345" spans="2:5" ht="25.5">
      <c r="B345" s="4" t="s">
        <v>261</v>
      </c>
      <c r="C345" s="21" t="s">
        <v>63</v>
      </c>
      <c r="D345" s="20">
        <v>153.5</v>
      </c>
      <c r="E345" s="20">
        <v>165.5</v>
      </c>
    </row>
    <row r="346" spans="2:5" ht="25.5">
      <c r="B346" s="4" t="s">
        <v>752</v>
      </c>
      <c r="C346" s="21" t="s">
        <v>63</v>
      </c>
      <c r="D346" s="20">
        <v>225</v>
      </c>
      <c r="E346" s="20">
        <v>242</v>
      </c>
    </row>
    <row r="347" spans="2:5" ht="25.5">
      <c r="B347" s="4" t="s">
        <v>262</v>
      </c>
      <c r="C347" s="21" t="s">
        <v>63</v>
      </c>
      <c r="D347" s="20">
        <v>568.5</v>
      </c>
      <c r="E347" s="20">
        <v>612</v>
      </c>
    </row>
    <row r="348" spans="2:5" ht="25.5">
      <c r="B348" s="4" t="s">
        <v>263</v>
      </c>
      <c r="C348" s="21" t="s">
        <v>63</v>
      </c>
      <c r="D348" s="20">
        <v>758</v>
      </c>
      <c r="E348" s="20">
        <v>816.5</v>
      </c>
    </row>
    <row r="349" spans="2:5">
      <c r="B349" s="10" t="s">
        <v>264</v>
      </c>
      <c r="C349" s="21" t="s">
        <v>63</v>
      </c>
      <c r="D349" s="20">
        <v>1036</v>
      </c>
      <c r="E349" s="20">
        <v>1116</v>
      </c>
    </row>
    <row r="350" spans="2:5">
      <c r="B350" s="10" t="s">
        <v>265</v>
      </c>
      <c r="C350" s="21" t="s">
        <v>63</v>
      </c>
      <c r="D350" s="20">
        <v>192</v>
      </c>
      <c r="E350" s="20">
        <v>207</v>
      </c>
    </row>
    <row r="351" spans="2:5">
      <c r="B351" s="10" t="s">
        <v>266</v>
      </c>
      <c r="C351" s="21" t="s">
        <v>63</v>
      </c>
      <c r="D351" s="20">
        <v>230.5</v>
      </c>
      <c r="E351" s="20">
        <v>248.5</v>
      </c>
    </row>
    <row r="352" spans="2:5">
      <c r="B352" s="10" t="s">
        <v>267</v>
      </c>
      <c r="C352" s="21" t="s">
        <v>63</v>
      </c>
      <c r="D352" s="20">
        <v>293.5</v>
      </c>
      <c r="E352" s="20">
        <v>316</v>
      </c>
    </row>
    <row r="353" spans="2:5">
      <c r="B353" s="10" t="s">
        <v>267</v>
      </c>
      <c r="C353" s="21" t="s">
        <v>63</v>
      </c>
      <c r="D353" s="20">
        <v>515</v>
      </c>
      <c r="E353" s="20">
        <v>554.5</v>
      </c>
    </row>
    <row r="354" spans="2:5" ht="25.5">
      <c r="B354" s="4" t="s">
        <v>268</v>
      </c>
      <c r="C354" s="21" t="s">
        <v>63</v>
      </c>
      <c r="D354" s="20">
        <v>229</v>
      </c>
      <c r="E354" s="20">
        <v>246.5</v>
      </c>
    </row>
    <row r="355" spans="2:5" ht="25.5">
      <c r="B355" s="4" t="s">
        <v>269</v>
      </c>
      <c r="C355" s="21" t="s">
        <v>63</v>
      </c>
      <c r="D355" s="20">
        <v>266</v>
      </c>
      <c r="E355" s="20">
        <v>286</v>
      </c>
    </row>
    <row r="356" spans="2:5" ht="25.5">
      <c r="B356" s="4" t="s">
        <v>270</v>
      </c>
      <c r="C356" s="21" t="s">
        <v>63</v>
      </c>
      <c r="D356" s="20">
        <v>327.5</v>
      </c>
      <c r="E356" s="20">
        <v>352.5</v>
      </c>
    </row>
    <row r="357" spans="2:5" ht="25.5">
      <c r="B357" s="4" t="s">
        <v>271</v>
      </c>
      <c r="C357" s="21" t="s">
        <v>63</v>
      </c>
      <c r="D357" s="20">
        <v>849</v>
      </c>
      <c r="E357" s="20">
        <v>914.5</v>
      </c>
    </row>
    <row r="358" spans="2:5" ht="25.5">
      <c r="B358" s="4" t="s">
        <v>272</v>
      </c>
      <c r="C358" s="21" t="s">
        <v>63</v>
      </c>
      <c r="D358" s="20">
        <v>231.5</v>
      </c>
      <c r="E358" s="20">
        <v>249</v>
      </c>
    </row>
    <row r="359" spans="2:5" ht="25.5">
      <c r="B359" s="4" t="s">
        <v>272</v>
      </c>
      <c r="C359" s="21" t="s">
        <v>63</v>
      </c>
      <c r="D359" s="20">
        <v>251.5</v>
      </c>
      <c r="E359" s="20">
        <v>271</v>
      </c>
    </row>
    <row r="360" spans="2:5">
      <c r="B360" s="10" t="s">
        <v>273</v>
      </c>
      <c r="C360" s="21" t="s">
        <v>63</v>
      </c>
      <c r="D360" s="20">
        <v>210.5</v>
      </c>
      <c r="E360" s="20">
        <v>226.5</v>
      </c>
    </row>
    <row r="361" spans="2:5">
      <c r="B361" s="10" t="s">
        <v>274</v>
      </c>
      <c r="C361" s="21" t="s">
        <v>63</v>
      </c>
      <c r="D361" s="20">
        <v>258</v>
      </c>
      <c r="E361" s="20">
        <v>278</v>
      </c>
    </row>
    <row r="362" spans="2:5">
      <c r="B362" s="10" t="s">
        <v>275</v>
      </c>
      <c r="C362" s="21" t="s">
        <v>63</v>
      </c>
      <c r="D362" s="20">
        <v>93.5</v>
      </c>
      <c r="E362" s="20">
        <v>100.5</v>
      </c>
    </row>
    <row r="363" spans="2:5">
      <c r="B363" s="10" t="s">
        <v>276</v>
      </c>
      <c r="C363" s="21" t="s">
        <v>63</v>
      </c>
      <c r="D363" s="20">
        <v>110.5</v>
      </c>
      <c r="E363" s="20">
        <v>119</v>
      </c>
    </row>
    <row r="364" spans="2:5">
      <c r="B364" s="10" t="s">
        <v>277</v>
      </c>
      <c r="C364" s="21" t="s">
        <v>63</v>
      </c>
      <c r="D364" s="20">
        <v>68.5</v>
      </c>
      <c r="E364" s="20">
        <v>73.5</v>
      </c>
    </row>
    <row r="365" spans="2:5" ht="25.5">
      <c r="B365" s="4" t="s">
        <v>279</v>
      </c>
      <c r="C365" s="21" t="s">
        <v>63</v>
      </c>
      <c r="D365" s="20">
        <v>120</v>
      </c>
      <c r="E365" s="20">
        <v>129</v>
      </c>
    </row>
    <row r="366" spans="2:5" ht="25.5">
      <c r="B366" s="4" t="s">
        <v>278</v>
      </c>
      <c r="C366" s="21" t="s">
        <v>63</v>
      </c>
      <c r="D366" s="20">
        <v>172</v>
      </c>
      <c r="E366" s="20">
        <v>185</v>
      </c>
    </row>
    <row r="367" spans="2:5" ht="25.5">
      <c r="B367" s="4" t="s">
        <v>280</v>
      </c>
      <c r="C367" s="21" t="s">
        <v>63</v>
      </c>
      <c r="D367" s="20">
        <v>62.5</v>
      </c>
      <c r="E367" s="20">
        <v>67.5</v>
      </c>
    </row>
    <row r="368" spans="2:5" ht="25.5">
      <c r="B368" s="4" t="s">
        <v>281</v>
      </c>
      <c r="C368" s="21" t="s">
        <v>63</v>
      </c>
      <c r="D368" s="20">
        <v>87.5</v>
      </c>
      <c r="E368" s="20">
        <v>94</v>
      </c>
    </row>
    <row r="369" spans="2:5" ht="25.5">
      <c r="B369" s="4" t="s">
        <v>282</v>
      </c>
      <c r="C369" s="21" t="s">
        <v>63</v>
      </c>
      <c r="D369" s="20">
        <v>155</v>
      </c>
      <c r="E369" s="20">
        <v>167</v>
      </c>
    </row>
    <row r="370" spans="2:5" ht="25.5">
      <c r="B370" s="4" t="s">
        <v>283</v>
      </c>
      <c r="C370" s="21" t="s">
        <v>63</v>
      </c>
      <c r="D370" s="20">
        <v>226</v>
      </c>
      <c r="E370" s="20">
        <v>243.5</v>
      </c>
    </row>
    <row r="371" spans="2:5">
      <c r="B371" s="4" t="s">
        <v>284</v>
      </c>
      <c r="C371" s="21" t="s">
        <v>63</v>
      </c>
      <c r="D371" s="20">
        <v>69</v>
      </c>
      <c r="E371" s="20">
        <v>74.5</v>
      </c>
    </row>
    <row r="372" spans="2:5">
      <c r="B372" s="4" t="s">
        <v>285</v>
      </c>
      <c r="C372" s="21" t="s">
        <v>63</v>
      </c>
      <c r="D372" s="20">
        <v>219</v>
      </c>
      <c r="E372" s="20">
        <v>236</v>
      </c>
    </row>
    <row r="373" spans="2:5" ht="25.5">
      <c r="B373" s="4" t="s">
        <v>286</v>
      </c>
      <c r="C373" s="21" t="s">
        <v>63</v>
      </c>
      <c r="D373" s="20">
        <v>129</v>
      </c>
      <c r="E373" s="20">
        <v>139</v>
      </c>
    </row>
    <row r="374" spans="2:5" ht="25.5">
      <c r="B374" s="4" t="s">
        <v>287</v>
      </c>
      <c r="C374" s="21" t="s">
        <v>63</v>
      </c>
      <c r="D374" s="20">
        <v>209</v>
      </c>
      <c r="E374" s="20">
        <v>225.5</v>
      </c>
    </row>
    <row r="375" spans="2:5" ht="25.5">
      <c r="B375" s="4" t="s">
        <v>288</v>
      </c>
      <c r="C375" s="21" t="s">
        <v>63</v>
      </c>
      <c r="D375" s="20">
        <v>283.5</v>
      </c>
      <c r="E375" s="20">
        <v>305</v>
      </c>
    </row>
    <row r="376" spans="2:5" ht="25.5">
      <c r="B376" s="4" t="s">
        <v>289</v>
      </c>
      <c r="C376" s="21" t="s">
        <v>63</v>
      </c>
      <c r="D376" s="20">
        <v>366</v>
      </c>
      <c r="E376" s="20">
        <v>394.5</v>
      </c>
    </row>
    <row r="377" spans="2:5">
      <c r="B377" s="4" t="s">
        <v>296</v>
      </c>
      <c r="C377" s="21" t="s">
        <v>63</v>
      </c>
      <c r="D377" s="20">
        <v>706</v>
      </c>
      <c r="E377" s="20">
        <v>760</v>
      </c>
    </row>
    <row r="378" spans="2:5">
      <c r="B378" s="4" t="s">
        <v>297</v>
      </c>
      <c r="C378" s="21" t="s">
        <v>63</v>
      </c>
      <c r="D378" s="20">
        <v>1165.5</v>
      </c>
      <c r="E378" s="20">
        <v>1255.5</v>
      </c>
    </row>
    <row r="379" spans="2:5">
      <c r="B379" s="4" t="s">
        <v>298</v>
      </c>
      <c r="C379" s="21" t="s">
        <v>63</v>
      </c>
      <c r="D379" s="20">
        <v>409.5</v>
      </c>
      <c r="E379" s="20">
        <v>441</v>
      </c>
    </row>
    <row r="380" spans="2:5">
      <c r="B380" s="4" t="s">
        <v>299</v>
      </c>
      <c r="C380" s="21" t="s">
        <v>63</v>
      </c>
      <c r="D380" s="20">
        <v>669</v>
      </c>
      <c r="E380" s="20">
        <v>720.5</v>
      </c>
    </row>
    <row r="381" spans="2:5">
      <c r="B381" s="4" t="s">
        <v>300</v>
      </c>
      <c r="C381" s="21" t="s">
        <v>63</v>
      </c>
      <c r="D381" s="20">
        <v>1227</v>
      </c>
      <c r="E381" s="20">
        <v>1321.5</v>
      </c>
    </row>
    <row r="382" spans="2:5" ht="25.5">
      <c r="B382" s="4" t="s">
        <v>736</v>
      </c>
      <c r="C382" s="21" t="s">
        <v>63</v>
      </c>
      <c r="D382" s="20">
        <v>76.5</v>
      </c>
      <c r="E382" s="20">
        <v>82.5</v>
      </c>
    </row>
    <row r="383" spans="2:5" ht="25.5">
      <c r="B383" s="4" t="s">
        <v>738</v>
      </c>
      <c r="C383" s="21" t="s">
        <v>63</v>
      </c>
      <c r="D383" s="20">
        <v>352</v>
      </c>
      <c r="E383" s="20">
        <v>379.5</v>
      </c>
    </row>
    <row r="384" spans="2:5" ht="25.5">
      <c r="B384" s="4" t="s">
        <v>739</v>
      </c>
      <c r="C384" s="21" t="s">
        <v>63</v>
      </c>
      <c r="D384" s="20">
        <v>450</v>
      </c>
      <c r="E384" s="20">
        <v>484.5</v>
      </c>
    </row>
    <row r="385" spans="2:5">
      <c r="B385" s="4" t="s">
        <v>698</v>
      </c>
      <c r="C385" s="21" t="s">
        <v>63</v>
      </c>
      <c r="D385" s="20">
        <v>47</v>
      </c>
      <c r="E385" s="20">
        <v>51</v>
      </c>
    </row>
    <row r="386" spans="2:5">
      <c r="B386" s="4" t="s">
        <v>699</v>
      </c>
      <c r="C386" s="21" t="s">
        <v>63</v>
      </c>
      <c r="D386" s="20">
        <v>29</v>
      </c>
      <c r="E386" s="20">
        <v>31</v>
      </c>
    </row>
    <row r="387" spans="2:5">
      <c r="B387" s="4" t="s">
        <v>700</v>
      </c>
      <c r="C387" s="21" t="s">
        <v>63</v>
      </c>
      <c r="D387" s="20">
        <v>32.5</v>
      </c>
      <c r="E387" s="20">
        <v>35</v>
      </c>
    </row>
    <row r="388" spans="2:5">
      <c r="B388" s="4" t="s">
        <v>701</v>
      </c>
      <c r="C388" s="21" t="s">
        <v>63</v>
      </c>
      <c r="D388" s="20">
        <v>34</v>
      </c>
      <c r="E388" s="20">
        <v>36.5</v>
      </c>
    </row>
    <row r="389" spans="2:5">
      <c r="B389" s="4" t="s">
        <v>305</v>
      </c>
      <c r="C389" s="21" t="s">
        <v>63</v>
      </c>
      <c r="D389" s="20">
        <v>75</v>
      </c>
      <c r="E389" s="20">
        <v>80.5</v>
      </c>
    </row>
    <row r="390" spans="2:5" ht="25.5">
      <c r="B390" s="4" t="s">
        <v>306</v>
      </c>
      <c r="C390" s="21" t="s">
        <v>63</v>
      </c>
      <c r="D390" s="20">
        <v>75</v>
      </c>
      <c r="E390" s="20">
        <v>80.5</v>
      </c>
    </row>
    <row r="391" spans="2:5" ht="25.5">
      <c r="B391" s="4" t="s">
        <v>310</v>
      </c>
      <c r="C391" s="21" t="s">
        <v>63</v>
      </c>
      <c r="D391" s="20">
        <v>37</v>
      </c>
      <c r="E391" s="20">
        <v>39.5</v>
      </c>
    </row>
    <row r="392" spans="2:5" ht="25.5">
      <c r="B392" s="4" t="s">
        <v>751</v>
      </c>
      <c r="C392" s="21" t="s">
        <v>63</v>
      </c>
      <c r="D392" s="20">
        <v>35.5</v>
      </c>
      <c r="E392" s="20">
        <v>38.5</v>
      </c>
    </row>
    <row r="393" spans="2:5" ht="25.5">
      <c r="B393" s="4" t="s">
        <v>311</v>
      </c>
      <c r="C393" s="21" t="s">
        <v>63</v>
      </c>
      <c r="D393" s="20">
        <v>112.5</v>
      </c>
      <c r="E393" s="20">
        <v>121</v>
      </c>
    </row>
    <row r="394" spans="2:5" ht="25.5">
      <c r="B394" s="4" t="s">
        <v>312</v>
      </c>
      <c r="C394" s="21" t="s">
        <v>63</v>
      </c>
      <c r="D394" s="20">
        <v>17.5</v>
      </c>
      <c r="E394" s="20">
        <v>19</v>
      </c>
    </row>
    <row r="395" spans="2:5" ht="25.5">
      <c r="B395" s="4" t="s">
        <v>313</v>
      </c>
      <c r="C395" s="21" t="s">
        <v>63</v>
      </c>
      <c r="D395" s="20">
        <v>711.5</v>
      </c>
      <c r="E395" s="20">
        <v>766.5</v>
      </c>
    </row>
    <row r="396" spans="2:5" ht="25.5">
      <c r="B396" s="4" t="s">
        <v>314</v>
      </c>
      <c r="C396" s="21" t="s">
        <v>63</v>
      </c>
      <c r="D396" s="20">
        <v>936</v>
      </c>
      <c r="E396" s="20">
        <v>1008</v>
      </c>
    </row>
    <row r="397" spans="2:5" ht="25.5">
      <c r="B397" s="4" t="s">
        <v>315</v>
      </c>
      <c r="C397" s="21" t="s">
        <v>63</v>
      </c>
      <c r="D397" s="20">
        <v>214.5</v>
      </c>
      <c r="E397" s="20">
        <v>231</v>
      </c>
    </row>
    <row r="398" spans="2:5" ht="25.5">
      <c r="B398" s="4" t="s">
        <v>316</v>
      </c>
      <c r="C398" s="21" t="s">
        <v>63</v>
      </c>
      <c r="D398" s="20">
        <v>247</v>
      </c>
      <c r="E398" s="20">
        <v>266</v>
      </c>
    </row>
    <row r="399" spans="2:5">
      <c r="B399" s="4" t="s">
        <v>317</v>
      </c>
      <c r="C399" s="21" t="s">
        <v>63</v>
      </c>
      <c r="D399" s="20">
        <v>83.5</v>
      </c>
      <c r="E399" s="20">
        <v>90</v>
      </c>
    </row>
    <row r="400" spans="2:5">
      <c r="B400" s="4" t="s">
        <v>318</v>
      </c>
      <c r="C400" s="21" t="s">
        <v>63</v>
      </c>
      <c r="D400" s="20">
        <v>22.5</v>
      </c>
      <c r="E400" s="20">
        <v>24.5</v>
      </c>
    </row>
    <row r="401" spans="2:5">
      <c r="B401" s="4" t="s">
        <v>319</v>
      </c>
      <c r="C401" s="21" t="s">
        <v>63</v>
      </c>
      <c r="D401" s="20">
        <v>114.5</v>
      </c>
      <c r="E401" s="20">
        <v>123</v>
      </c>
    </row>
    <row r="402" spans="2:5">
      <c r="B402" s="4" t="s">
        <v>629</v>
      </c>
      <c r="C402" s="21" t="s">
        <v>63</v>
      </c>
      <c r="D402" s="20">
        <v>537</v>
      </c>
      <c r="E402" s="20">
        <v>578.5</v>
      </c>
    </row>
    <row r="403" spans="2:5">
      <c r="B403" s="4" t="s">
        <v>630</v>
      </c>
      <c r="C403" s="21" t="s">
        <v>63</v>
      </c>
      <c r="D403" s="20">
        <v>184.5</v>
      </c>
      <c r="E403" s="20">
        <v>198.5</v>
      </c>
    </row>
    <row r="404" spans="2:5">
      <c r="B404" s="4" t="s">
        <v>631</v>
      </c>
      <c r="C404" s="21" t="s">
        <v>63</v>
      </c>
      <c r="D404" s="20">
        <v>360.5</v>
      </c>
      <c r="E404" s="20">
        <v>388.5</v>
      </c>
    </row>
    <row r="405" spans="2:5">
      <c r="B405" s="2" t="s">
        <v>684</v>
      </c>
      <c r="C405" s="21" t="s">
        <v>63</v>
      </c>
      <c r="D405" s="20">
        <v>927.5</v>
      </c>
      <c r="E405" s="20">
        <v>999</v>
      </c>
    </row>
    <row r="406" spans="2:5">
      <c r="B406" s="2" t="s">
        <v>685</v>
      </c>
      <c r="C406" s="21" t="s">
        <v>63</v>
      </c>
      <c r="D406" s="20">
        <v>930</v>
      </c>
      <c r="E406" s="20">
        <v>1001.5</v>
      </c>
    </row>
    <row r="407" spans="2:5">
      <c r="B407" s="4" t="s">
        <v>632</v>
      </c>
      <c r="C407" s="21" t="s">
        <v>63</v>
      </c>
      <c r="D407" s="20">
        <v>237.5</v>
      </c>
      <c r="E407" s="20">
        <v>255.5</v>
      </c>
    </row>
    <row r="408" spans="2:5">
      <c r="B408" s="4" t="s">
        <v>633</v>
      </c>
      <c r="C408" s="21" t="s">
        <v>63</v>
      </c>
      <c r="D408" s="20">
        <v>351.5</v>
      </c>
      <c r="E408" s="20">
        <v>378.5</v>
      </c>
    </row>
    <row r="409" spans="2:5">
      <c r="B409" s="4" t="s">
        <v>634</v>
      </c>
      <c r="C409" s="21" t="s">
        <v>63</v>
      </c>
      <c r="D409" s="20">
        <v>121.5</v>
      </c>
      <c r="E409" s="20">
        <v>131</v>
      </c>
    </row>
    <row r="410" spans="2:5" ht="25.5">
      <c r="B410" s="4" t="s">
        <v>641</v>
      </c>
      <c r="C410" s="21" t="s">
        <v>63</v>
      </c>
      <c r="D410" s="20">
        <v>28</v>
      </c>
      <c r="E410" s="20">
        <v>30.5</v>
      </c>
    </row>
    <row r="411" spans="2:5" ht="25.5">
      <c r="B411" s="4" t="s">
        <v>642</v>
      </c>
      <c r="C411" s="21" t="s">
        <v>63</v>
      </c>
      <c r="D411" s="20">
        <v>67</v>
      </c>
      <c r="E411" s="20">
        <v>72</v>
      </c>
    </row>
    <row r="412" spans="2:5" ht="25.5">
      <c r="B412" s="4" t="s">
        <v>643</v>
      </c>
      <c r="C412" s="21" t="s">
        <v>63</v>
      </c>
      <c r="D412" s="20">
        <v>136</v>
      </c>
      <c r="E412" s="20">
        <v>146</v>
      </c>
    </row>
    <row r="413" spans="2:5" ht="25.5">
      <c r="B413" s="4" t="s">
        <v>644</v>
      </c>
      <c r="C413" s="21" t="s">
        <v>63</v>
      </c>
      <c r="D413" s="20">
        <v>18.5</v>
      </c>
      <c r="E413" s="20">
        <v>20</v>
      </c>
    </row>
    <row r="414" spans="2:5" ht="25.5">
      <c r="B414" s="4" t="s">
        <v>645</v>
      </c>
      <c r="C414" s="21" t="s">
        <v>63</v>
      </c>
      <c r="D414" s="20">
        <v>25</v>
      </c>
      <c r="E414" s="20">
        <v>27</v>
      </c>
    </row>
    <row r="415" spans="2:5" ht="25.5">
      <c r="B415" s="4" t="s">
        <v>646</v>
      </c>
      <c r="C415" s="21" t="s">
        <v>63</v>
      </c>
      <c r="D415" s="20">
        <v>40.5</v>
      </c>
      <c r="E415" s="20">
        <v>43.5</v>
      </c>
    </row>
    <row r="416" spans="2:5" ht="25.5">
      <c r="B416" s="4" t="s">
        <v>898</v>
      </c>
      <c r="C416" s="21" t="s">
        <v>63</v>
      </c>
      <c r="D416" s="20">
        <v>61.5</v>
      </c>
      <c r="E416" s="20">
        <v>66</v>
      </c>
    </row>
    <row r="417" spans="2:5" ht="25.5">
      <c r="B417" s="4" t="s">
        <v>647</v>
      </c>
      <c r="C417" s="21" t="s">
        <v>63</v>
      </c>
      <c r="D417" s="20">
        <v>88</v>
      </c>
      <c r="E417" s="20">
        <v>95</v>
      </c>
    </row>
    <row r="418" spans="2:5">
      <c r="B418" s="2" t="s">
        <v>648</v>
      </c>
      <c r="C418" s="21" t="s">
        <v>63</v>
      </c>
      <c r="D418" s="20">
        <v>16</v>
      </c>
      <c r="E418" s="20">
        <v>17</v>
      </c>
    </row>
    <row r="419" spans="2:5">
      <c r="B419" s="2" t="s">
        <v>649</v>
      </c>
      <c r="C419" s="21" t="s">
        <v>63</v>
      </c>
      <c r="D419" s="20">
        <v>13</v>
      </c>
      <c r="E419" s="20">
        <v>14</v>
      </c>
    </row>
    <row r="420" spans="2:5">
      <c r="B420" s="2" t="s">
        <v>650</v>
      </c>
      <c r="C420" s="21" t="s">
        <v>63</v>
      </c>
      <c r="D420" s="20">
        <v>21</v>
      </c>
      <c r="E420" s="20">
        <v>22.5</v>
      </c>
    </row>
    <row r="421" spans="2:5">
      <c r="B421" s="2" t="s">
        <v>657</v>
      </c>
      <c r="C421" s="21" t="s">
        <v>63</v>
      </c>
      <c r="D421" s="20">
        <v>1507</v>
      </c>
      <c r="E421" s="20">
        <v>1623</v>
      </c>
    </row>
    <row r="422" spans="2:5">
      <c r="B422" s="2" t="s">
        <v>718</v>
      </c>
      <c r="C422" s="21" t="s">
        <v>63</v>
      </c>
      <c r="D422" s="20">
        <v>638.5</v>
      </c>
      <c r="E422" s="20">
        <v>688</v>
      </c>
    </row>
    <row r="423" spans="2:5">
      <c r="B423" s="2" t="s">
        <v>688</v>
      </c>
      <c r="C423" s="21" t="s">
        <v>63</v>
      </c>
      <c r="D423" s="20">
        <v>400.5</v>
      </c>
      <c r="E423" s="20">
        <v>431</v>
      </c>
    </row>
    <row r="424" spans="2:5" ht="14.25">
      <c r="B424" s="8" t="s">
        <v>692</v>
      </c>
      <c r="C424" s="28"/>
      <c r="D424" s="30"/>
      <c r="E424" s="31"/>
    </row>
    <row r="425" spans="2:5">
      <c r="B425" s="2" t="s">
        <v>678</v>
      </c>
      <c r="C425" s="21" t="s">
        <v>63</v>
      </c>
      <c r="D425" s="20">
        <v>21</v>
      </c>
      <c r="E425" s="20">
        <v>22.5</v>
      </c>
    </row>
    <row r="426" spans="2:5">
      <c r="B426" s="2" t="s">
        <v>679</v>
      </c>
      <c r="C426" s="21" t="s">
        <v>63</v>
      </c>
      <c r="D426" s="20">
        <v>23</v>
      </c>
      <c r="E426" s="20">
        <v>24.5</v>
      </c>
    </row>
    <row r="427" spans="2:5">
      <c r="B427" s="2" t="s">
        <v>681</v>
      </c>
      <c r="C427" s="21" t="s">
        <v>63</v>
      </c>
      <c r="D427" s="20">
        <v>70.5</v>
      </c>
      <c r="E427" s="20">
        <v>76</v>
      </c>
    </row>
    <row r="428" spans="2:5">
      <c r="B428" s="2" t="s">
        <v>680</v>
      </c>
      <c r="C428" s="21" t="s">
        <v>63</v>
      </c>
      <c r="D428" s="20">
        <v>10</v>
      </c>
      <c r="E428" s="20">
        <v>10.5</v>
      </c>
    </row>
    <row r="429" spans="2:5">
      <c r="B429" s="2" t="s">
        <v>710</v>
      </c>
      <c r="C429" s="21" t="s">
        <v>63</v>
      </c>
      <c r="D429" s="20">
        <v>9</v>
      </c>
      <c r="E429" s="20">
        <v>9.5</v>
      </c>
    </row>
    <row r="430" spans="2:5">
      <c r="B430" s="2" t="s">
        <v>711</v>
      </c>
      <c r="C430" s="21" t="s">
        <v>63</v>
      </c>
      <c r="D430" s="20">
        <v>59.5</v>
      </c>
      <c r="E430" s="20">
        <v>64</v>
      </c>
    </row>
    <row r="431" spans="2:5">
      <c r="B431" s="2" t="s">
        <v>717</v>
      </c>
      <c r="C431" s="21" t="s">
        <v>63</v>
      </c>
      <c r="D431" s="20">
        <v>9.5</v>
      </c>
      <c r="E431" s="20">
        <v>10.5</v>
      </c>
    </row>
    <row r="432" spans="2:5">
      <c r="B432" s="2" t="s">
        <v>742</v>
      </c>
      <c r="C432" s="21" t="s">
        <v>63</v>
      </c>
      <c r="D432" s="20">
        <v>46</v>
      </c>
      <c r="E432" s="20">
        <v>49.5</v>
      </c>
    </row>
    <row r="433" spans="2:5">
      <c r="B433" s="2" t="s">
        <v>693</v>
      </c>
      <c r="C433" s="21" t="s">
        <v>63</v>
      </c>
      <c r="D433" s="20">
        <v>163.5</v>
      </c>
      <c r="E433" s="20">
        <v>176</v>
      </c>
    </row>
    <row r="434" spans="2:5">
      <c r="B434" s="2" t="s">
        <v>694</v>
      </c>
      <c r="C434" s="21" t="s">
        <v>63</v>
      </c>
      <c r="D434" s="20">
        <v>220</v>
      </c>
      <c r="E434" s="20">
        <v>237</v>
      </c>
    </row>
    <row r="435" spans="2:5">
      <c r="B435" s="2" t="s">
        <v>695</v>
      </c>
      <c r="C435" s="21" t="s">
        <v>63</v>
      </c>
      <c r="D435" s="20">
        <v>511.5</v>
      </c>
      <c r="E435" s="20">
        <v>551</v>
      </c>
    </row>
    <row r="436" spans="2:5">
      <c r="B436" s="2" t="s">
        <v>696</v>
      </c>
      <c r="C436" s="21" t="s">
        <v>63</v>
      </c>
      <c r="D436" s="20">
        <v>551</v>
      </c>
      <c r="E436" s="20">
        <v>593.5</v>
      </c>
    </row>
    <row r="437" spans="2:5">
      <c r="B437" s="2" t="s">
        <v>697</v>
      </c>
      <c r="C437" s="21" t="s">
        <v>63</v>
      </c>
      <c r="D437" s="20">
        <v>651</v>
      </c>
      <c r="E437" s="20">
        <v>701</v>
      </c>
    </row>
    <row r="438" spans="2:5" ht="14.25">
      <c r="B438" s="8" t="s">
        <v>702</v>
      </c>
      <c r="C438" s="28"/>
      <c r="D438" s="30"/>
      <c r="E438" s="31"/>
    </row>
    <row r="439" spans="2:5">
      <c r="B439" s="2" t="s">
        <v>703</v>
      </c>
      <c r="C439" s="21" t="s">
        <v>63</v>
      </c>
      <c r="D439" s="20">
        <v>70.5</v>
      </c>
      <c r="E439" s="20">
        <v>76</v>
      </c>
    </row>
    <row r="440" spans="2:5">
      <c r="B440" s="2" t="s">
        <v>720</v>
      </c>
      <c r="C440" s="21" t="s">
        <v>63</v>
      </c>
      <c r="D440" s="20">
        <v>73</v>
      </c>
      <c r="E440" s="20">
        <v>78.5</v>
      </c>
    </row>
    <row r="441" spans="2:5">
      <c r="B441" s="2" t="s">
        <v>719</v>
      </c>
      <c r="C441" s="21" t="s">
        <v>63</v>
      </c>
      <c r="D441" s="20">
        <v>61</v>
      </c>
      <c r="E441" s="20">
        <v>65.5</v>
      </c>
    </row>
    <row r="442" spans="2:5">
      <c r="B442" s="2" t="s">
        <v>729</v>
      </c>
      <c r="C442" s="21" t="s">
        <v>63</v>
      </c>
      <c r="D442" s="20">
        <v>83</v>
      </c>
      <c r="E442" s="20">
        <v>89.5</v>
      </c>
    </row>
    <row r="443" spans="2:5">
      <c r="B443" s="2" t="s">
        <v>730</v>
      </c>
      <c r="C443" s="21" t="s">
        <v>63</v>
      </c>
      <c r="D443" s="20">
        <v>130</v>
      </c>
      <c r="E443" s="20">
        <v>140</v>
      </c>
    </row>
    <row r="444" spans="2:5">
      <c r="B444" s="2" t="s">
        <v>731</v>
      </c>
      <c r="C444" s="21" t="s">
        <v>63</v>
      </c>
      <c r="D444" s="20">
        <v>130</v>
      </c>
      <c r="E444" s="20">
        <v>140</v>
      </c>
    </row>
    <row r="445" spans="2:5">
      <c r="B445" s="2" t="s">
        <v>732</v>
      </c>
      <c r="C445" s="21" t="s">
        <v>63</v>
      </c>
      <c r="D445" s="20">
        <v>130</v>
      </c>
      <c r="E445" s="20">
        <v>140</v>
      </c>
    </row>
    <row r="446" spans="2:5">
      <c r="B446" s="2" t="s">
        <v>733</v>
      </c>
      <c r="C446" s="21" t="s">
        <v>63</v>
      </c>
      <c r="D446" s="20">
        <v>130</v>
      </c>
      <c r="E446" s="20">
        <v>140</v>
      </c>
    </row>
    <row r="447" spans="2:5" ht="14.25">
      <c r="B447" s="8" t="s">
        <v>721</v>
      </c>
      <c r="C447" s="28"/>
      <c r="D447" s="30"/>
      <c r="E447" s="31"/>
    </row>
    <row r="448" spans="2:5">
      <c r="B448" s="2" t="s">
        <v>722</v>
      </c>
      <c r="C448" s="21" t="s">
        <v>63</v>
      </c>
      <c r="D448" s="20">
        <v>535</v>
      </c>
      <c r="E448" s="20">
        <v>576</v>
      </c>
    </row>
    <row r="449" spans="2:5">
      <c r="B449" s="2" t="s">
        <v>746</v>
      </c>
      <c r="C449" s="21" t="s">
        <v>63</v>
      </c>
      <c r="D449" s="20">
        <v>678.5</v>
      </c>
      <c r="E449" s="20">
        <v>730.5</v>
      </c>
    </row>
    <row r="450" spans="2:5">
      <c r="B450" s="2" t="s">
        <v>723</v>
      </c>
      <c r="C450" s="21" t="s">
        <v>63</v>
      </c>
      <c r="D450" s="20">
        <v>645</v>
      </c>
      <c r="E450" s="20">
        <v>694.5</v>
      </c>
    </row>
    <row r="451" spans="2:5">
      <c r="B451" s="2" t="s">
        <v>724</v>
      </c>
      <c r="C451" s="21" t="s">
        <v>63</v>
      </c>
      <c r="D451" s="20">
        <v>295.5</v>
      </c>
      <c r="E451" s="20">
        <v>318</v>
      </c>
    </row>
    <row r="452" spans="2:5">
      <c r="B452" s="2" t="s">
        <v>725</v>
      </c>
      <c r="C452" s="21" t="s">
        <v>63</v>
      </c>
      <c r="D452" s="20">
        <v>484.5</v>
      </c>
      <c r="E452" s="20">
        <v>521.5</v>
      </c>
    </row>
    <row r="453" spans="2:5">
      <c r="B453" s="2" t="s">
        <v>726</v>
      </c>
      <c r="C453" s="21" t="s">
        <v>63</v>
      </c>
      <c r="D453" s="20">
        <v>289</v>
      </c>
      <c r="E453" s="20">
        <v>311.5</v>
      </c>
    </row>
    <row r="454" spans="2:5" ht="14.25">
      <c r="B454" s="8" t="s">
        <v>890</v>
      </c>
      <c r="C454" s="28"/>
      <c r="D454" s="30"/>
      <c r="E454" s="31"/>
    </row>
    <row r="455" spans="2:5">
      <c r="B455" s="2" t="s">
        <v>753</v>
      </c>
      <c r="C455" s="21" t="s">
        <v>63</v>
      </c>
      <c r="D455" s="20">
        <v>495.5</v>
      </c>
      <c r="E455" s="20">
        <v>533.5</v>
      </c>
    </row>
    <row r="456" spans="2:5">
      <c r="B456" s="2" t="s">
        <v>754</v>
      </c>
      <c r="C456" s="21" t="s">
        <v>63</v>
      </c>
      <c r="D456" s="20">
        <v>479.5</v>
      </c>
      <c r="E456" s="20">
        <v>516.5</v>
      </c>
    </row>
    <row r="457" spans="2:5">
      <c r="B457" s="2" t="s">
        <v>755</v>
      </c>
      <c r="C457" s="21" t="s">
        <v>63</v>
      </c>
      <c r="D457" s="20">
        <v>23</v>
      </c>
      <c r="E457" s="20">
        <v>24.5</v>
      </c>
    </row>
    <row r="458" spans="2:5">
      <c r="B458" s="2" t="s">
        <v>756</v>
      </c>
      <c r="C458" s="21" t="s">
        <v>63</v>
      </c>
      <c r="D458" s="20">
        <v>104</v>
      </c>
      <c r="E458" s="20">
        <v>112</v>
      </c>
    </row>
    <row r="459" spans="2:5">
      <c r="B459" s="2" t="s">
        <v>756</v>
      </c>
      <c r="C459" s="21" t="s">
        <v>63</v>
      </c>
      <c r="D459" s="20">
        <v>52</v>
      </c>
      <c r="E459" s="20">
        <v>56</v>
      </c>
    </row>
    <row r="460" spans="2:5">
      <c r="B460" s="2" t="s">
        <v>757</v>
      </c>
      <c r="C460" s="21" t="s">
        <v>63</v>
      </c>
      <c r="D460" s="20">
        <v>72</v>
      </c>
      <c r="E460" s="20">
        <v>77.5</v>
      </c>
    </row>
    <row r="461" spans="2:5">
      <c r="B461" s="2" t="s">
        <v>758</v>
      </c>
      <c r="C461" s="21" t="s">
        <v>63</v>
      </c>
      <c r="D461" s="20">
        <v>63</v>
      </c>
      <c r="E461" s="20">
        <v>68</v>
      </c>
    </row>
    <row r="462" spans="2:5">
      <c r="B462" s="2" t="s">
        <v>759</v>
      </c>
      <c r="C462" s="21" t="s">
        <v>63</v>
      </c>
      <c r="D462" s="20">
        <v>37.5</v>
      </c>
      <c r="E462" s="20">
        <v>40</v>
      </c>
    </row>
    <row r="463" spans="2:5">
      <c r="B463" s="2" t="s">
        <v>760</v>
      </c>
      <c r="C463" s="21" t="s">
        <v>63</v>
      </c>
      <c r="D463" s="20">
        <v>42</v>
      </c>
      <c r="E463" s="20">
        <v>45.5</v>
      </c>
    </row>
    <row r="464" spans="2:5">
      <c r="B464" s="2" t="s">
        <v>761</v>
      </c>
      <c r="C464" s="21" t="s">
        <v>63</v>
      </c>
      <c r="D464" s="20">
        <v>147</v>
      </c>
      <c r="E464" s="20">
        <v>158.5</v>
      </c>
    </row>
    <row r="465" spans="2:5">
      <c r="B465" s="2" t="s">
        <v>762</v>
      </c>
      <c r="C465" s="21" t="s">
        <v>63</v>
      </c>
      <c r="D465" s="20">
        <v>137.5</v>
      </c>
      <c r="E465" s="20">
        <v>148</v>
      </c>
    </row>
    <row r="466" spans="2:5">
      <c r="B466" s="2" t="s">
        <v>763</v>
      </c>
      <c r="C466" s="21" t="s">
        <v>63</v>
      </c>
      <c r="D466" s="20">
        <v>103</v>
      </c>
      <c r="E466" s="20">
        <v>110.5</v>
      </c>
    </row>
    <row r="467" spans="2:5">
      <c r="B467" s="2" t="s">
        <v>764</v>
      </c>
      <c r="C467" s="21" t="s">
        <v>63</v>
      </c>
      <c r="D467" s="20">
        <v>84</v>
      </c>
      <c r="E467" s="20">
        <v>90.5</v>
      </c>
    </row>
    <row r="468" spans="2:5">
      <c r="B468" s="2" t="s">
        <v>765</v>
      </c>
      <c r="C468" s="21" t="s">
        <v>63</v>
      </c>
      <c r="D468" s="20">
        <v>103</v>
      </c>
      <c r="E468" s="20">
        <v>110.5</v>
      </c>
    </row>
    <row r="469" spans="2:5">
      <c r="B469" s="2" t="s">
        <v>766</v>
      </c>
      <c r="C469" s="21" t="s">
        <v>63</v>
      </c>
      <c r="D469" s="20">
        <v>122.5</v>
      </c>
      <c r="E469" s="20">
        <v>132</v>
      </c>
    </row>
    <row r="470" spans="2:5">
      <c r="B470" s="2" t="s">
        <v>767</v>
      </c>
      <c r="C470" s="21" t="s">
        <v>63</v>
      </c>
      <c r="D470" s="20">
        <v>174.5</v>
      </c>
      <c r="E470" s="20">
        <v>188</v>
      </c>
    </row>
    <row r="471" spans="2:5">
      <c r="B471" s="2" t="s">
        <v>768</v>
      </c>
      <c r="C471" s="21" t="s">
        <v>63</v>
      </c>
      <c r="D471" s="20">
        <v>262</v>
      </c>
      <c r="E471" s="20">
        <v>282</v>
      </c>
    </row>
    <row r="472" spans="2:5">
      <c r="B472" s="2" t="s">
        <v>769</v>
      </c>
      <c r="C472" s="21" t="s">
        <v>63</v>
      </c>
      <c r="D472" s="20">
        <v>393</v>
      </c>
      <c r="E472" s="20">
        <v>423</v>
      </c>
    </row>
    <row r="473" spans="2:5">
      <c r="B473" s="2" t="s">
        <v>770</v>
      </c>
      <c r="C473" s="21" t="s">
        <v>63</v>
      </c>
      <c r="D473" s="20">
        <v>7.5</v>
      </c>
      <c r="E473" s="20">
        <v>8</v>
      </c>
    </row>
    <row r="474" spans="2:5">
      <c r="B474" s="2" t="s">
        <v>771</v>
      </c>
      <c r="C474" s="21" t="s">
        <v>63</v>
      </c>
      <c r="D474" s="20">
        <v>7.5</v>
      </c>
      <c r="E474" s="20">
        <v>8</v>
      </c>
    </row>
    <row r="475" spans="2:5">
      <c r="B475" s="2" t="s">
        <v>772</v>
      </c>
      <c r="C475" s="21" t="s">
        <v>63</v>
      </c>
      <c r="D475" s="20">
        <v>7.5</v>
      </c>
      <c r="E475" s="20">
        <v>8</v>
      </c>
    </row>
    <row r="476" spans="2:5">
      <c r="B476" s="2" t="s">
        <v>773</v>
      </c>
      <c r="C476" s="21" t="s">
        <v>63</v>
      </c>
      <c r="D476" s="20">
        <v>7.5</v>
      </c>
      <c r="E476" s="20">
        <v>8</v>
      </c>
    </row>
    <row r="477" spans="2:5">
      <c r="B477" s="2" t="s">
        <v>774</v>
      </c>
      <c r="C477" s="21" t="s">
        <v>63</v>
      </c>
      <c r="D477" s="20">
        <v>7.5</v>
      </c>
      <c r="E477" s="20">
        <v>8</v>
      </c>
    </row>
    <row r="478" spans="2:5">
      <c r="B478" s="2" t="s">
        <v>775</v>
      </c>
      <c r="C478" s="21" t="s">
        <v>63</v>
      </c>
      <c r="D478" s="20">
        <v>600.5</v>
      </c>
      <c r="E478" s="20">
        <v>646.5</v>
      </c>
    </row>
    <row r="479" spans="2:5">
      <c r="B479" s="2" t="s">
        <v>776</v>
      </c>
      <c r="C479" s="21" t="s">
        <v>63</v>
      </c>
      <c r="D479" s="20">
        <v>653.5</v>
      </c>
      <c r="E479" s="20">
        <v>704</v>
      </c>
    </row>
    <row r="480" spans="2:5">
      <c r="B480" s="2" t="s">
        <v>777</v>
      </c>
      <c r="C480" s="21" t="s">
        <v>63</v>
      </c>
      <c r="D480" s="20">
        <v>678.5</v>
      </c>
      <c r="E480" s="20">
        <v>730.5</v>
      </c>
    </row>
    <row r="481" spans="2:5">
      <c r="B481" s="2" t="s">
        <v>778</v>
      </c>
      <c r="C481" s="21" t="s">
        <v>63</v>
      </c>
      <c r="D481" s="20">
        <v>781</v>
      </c>
      <c r="E481" s="20">
        <v>841</v>
      </c>
    </row>
    <row r="482" spans="2:5">
      <c r="B482" s="2" t="s">
        <v>779</v>
      </c>
      <c r="C482" s="21" t="s">
        <v>63</v>
      </c>
      <c r="D482" s="20">
        <v>174.5</v>
      </c>
      <c r="E482" s="20">
        <v>188</v>
      </c>
    </row>
    <row r="483" spans="2:5">
      <c r="B483" s="2" t="s">
        <v>780</v>
      </c>
      <c r="C483" s="21" t="s">
        <v>63</v>
      </c>
      <c r="D483" s="20">
        <v>520</v>
      </c>
      <c r="E483" s="20">
        <v>560</v>
      </c>
    </row>
    <row r="484" spans="2:5">
      <c r="B484" s="2" t="s">
        <v>781</v>
      </c>
      <c r="C484" s="21" t="s">
        <v>63</v>
      </c>
      <c r="D484" s="20">
        <v>358.5</v>
      </c>
      <c r="E484" s="20">
        <v>386</v>
      </c>
    </row>
    <row r="485" spans="2:5">
      <c r="B485" s="2" t="s">
        <v>782</v>
      </c>
      <c r="C485" s="21" t="s">
        <v>63</v>
      </c>
      <c r="D485" s="20">
        <v>437.5</v>
      </c>
      <c r="E485" s="20">
        <v>471</v>
      </c>
    </row>
    <row r="486" spans="2:5">
      <c r="B486" s="2" t="s">
        <v>783</v>
      </c>
      <c r="C486" s="21" t="s">
        <v>63</v>
      </c>
      <c r="D486" s="20">
        <v>437.5</v>
      </c>
      <c r="E486" s="20">
        <v>471</v>
      </c>
    </row>
    <row r="487" spans="2:5">
      <c r="B487" s="2" t="s">
        <v>784</v>
      </c>
      <c r="C487" s="21" t="s">
        <v>63</v>
      </c>
      <c r="D487" s="20">
        <v>437.5</v>
      </c>
      <c r="E487" s="20">
        <v>471</v>
      </c>
    </row>
    <row r="488" spans="2:5">
      <c r="B488" s="2" t="s">
        <v>785</v>
      </c>
      <c r="C488" s="21" t="s">
        <v>63</v>
      </c>
      <c r="D488" s="20">
        <v>468.5</v>
      </c>
      <c r="E488" s="20">
        <v>504.5</v>
      </c>
    </row>
    <row r="489" spans="2:5">
      <c r="B489" s="2" t="s">
        <v>786</v>
      </c>
      <c r="C489" s="21" t="s">
        <v>63</v>
      </c>
      <c r="D489" s="20">
        <v>170.5</v>
      </c>
      <c r="E489" s="20">
        <v>184</v>
      </c>
    </row>
    <row r="490" spans="2:5">
      <c r="B490" s="2" t="s">
        <v>787</v>
      </c>
      <c r="C490" s="21" t="s">
        <v>63</v>
      </c>
      <c r="D490" s="20">
        <v>23</v>
      </c>
      <c r="E490" s="20">
        <v>24.5</v>
      </c>
    </row>
    <row r="491" spans="2:5">
      <c r="B491" s="2" t="s">
        <v>788</v>
      </c>
      <c r="C491" s="21" t="s">
        <v>63</v>
      </c>
      <c r="D491" s="20">
        <v>10</v>
      </c>
      <c r="E491" s="20">
        <v>11</v>
      </c>
    </row>
    <row r="492" spans="2:5">
      <c r="B492" s="2" t="s">
        <v>789</v>
      </c>
      <c r="C492" s="21" t="s">
        <v>63</v>
      </c>
      <c r="D492" s="20">
        <v>78</v>
      </c>
      <c r="E492" s="20">
        <v>84</v>
      </c>
    </row>
    <row r="493" spans="2:5">
      <c r="B493" s="2" t="s">
        <v>790</v>
      </c>
      <c r="C493" s="21" t="s">
        <v>63</v>
      </c>
      <c r="D493" s="20">
        <v>37.5</v>
      </c>
      <c r="E493" s="20">
        <v>40</v>
      </c>
    </row>
    <row r="494" spans="2:5">
      <c r="B494" s="2" t="s">
        <v>791</v>
      </c>
      <c r="C494" s="21" t="s">
        <v>63</v>
      </c>
      <c r="D494" s="20">
        <v>17</v>
      </c>
      <c r="E494" s="20">
        <v>18</v>
      </c>
    </row>
    <row r="495" spans="2:5">
      <c r="B495" s="2" t="s">
        <v>792</v>
      </c>
      <c r="C495" s="21" t="s">
        <v>63</v>
      </c>
      <c r="D495" s="20">
        <v>49.5</v>
      </c>
      <c r="E495" s="20">
        <v>53.5</v>
      </c>
    </row>
    <row r="496" spans="2:5">
      <c r="B496" s="2" t="s">
        <v>793</v>
      </c>
      <c r="C496" s="21" t="s">
        <v>63</v>
      </c>
      <c r="D496" s="20">
        <v>32.5</v>
      </c>
      <c r="E496" s="20">
        <v>35</v>
      </c>
    </row>
    <row r="497" spans="2:5">
      <c r="B497" s="2" t="s">
        <v>794</v>
      </c>
      <c r="C497" s="21" t="s">
        <v>63</v>
      </c>
      <c r="D497" s="20">
        <v>40</v>
      </c>
      <c r="E497" s="20">
        <v>43</v>
      </c>
    </row>
    <row r="498" spans="2:5">
      <c r="B498" s="2" t="s">
        <v>795</v>
      </c>
      <c r="C498" s="21" t="s">
        <v>63</v>
      </c>
      <c r="D498" s="20">
        <v>41</v>
      </c>
      <c r="E498" s="20">
        <v>44</v>
      </c>
    </row>
    <row r="499" spans="2:5">
      <c r="B499" s="2" t="s">
        <v>796</v>
      </c>
      <c r="C499" s="21" t="s">
        <v>63</v>
      </c>
      <c r="D499" s="20">
        <v>37.5</v>
      </c>
      <c r="E499" s="20">
        <v>40</v>
      </c>
    </row>
    <row r="500" spans="2:5">
      <c r="B500" s="2" t="s">
        <v>797</v>
      </c>
      <c r="C500" s="21" t="s">
        <v>63</v>
      </c>
      <c r="D500" s="20">
        <v>37.5</v>
      </c>
      <c r="E500" s="20">
        <v>40</v>
      </c>
    </row>
    <row r="501" spans="2:5">
      <c r="B501" s="2" t="s">
        <v>798</v>
      </c>
      <c r="C501" s="21" t="s">
        <v>63</v>
      </c>
      <c r="D501" s="20">
        <v>19.5</v>
      </c>
      <c r="E501" s="20">
        <v>21</v>
      </c>
    </row>
    <row r="502" spans="2:5">
      <c r="B502" s="2" t="s">
        <v>799</v>
      </c>
      <c r="C502" s="21" t="s">
        <v>63</v>
      </c>
      <c r="D502" s="20">
        <v>44.5</v>
      </c>
      <c r="E502" s="20">
        <v>48</v>
      </c>
    </row>
    <row r="503" spans="2:5">
      <c r="B503" s="2" t="s">
        <v>800</v>
      </c>
      <c r="C503" s="21" t="s">
        <v>63</v>
      </c>
      <c r="D503" s="20">
        <v>36.5</v>
      </c>
      <c r="E503" s="20">
        <v>39.5</v>
      </c>
    </row>
    <row r="504" spans="2:5">
      <c r="B504" s="2" t="s">
        <v>801</v>
      </c>
      <c r="C504" s="21" t="s">
        <v>63</v>
      </c>
      <c r="D504" s="20">
        <v>43.5</v>
      </c>
      <c r="E504" s="20">
        <v>47</v>
      </c>
    </row>
    <row r="505" spans="2:5">
      <c r="B505" s="2" t="s">
        <v>802</v>
      </c>
      <c r="C505" s="21" t="s">
        <v>63</v>
      </c>
      <c r="D505" s="20">
        <v>69.5</v>
      </c>
      <c r="E505" s="20">
        <v>74.5</v>
      </c>
    </row>
    <row r="506" spans="2:5">
      <c r="B506" s="2" t="s">
        <v>803</v>
      </c>
      <c r="C506" s="21" t="s">
        <v>63</v>
      </c>
      <c r="D506" s="20">
        <v>67</v>
      </c>
      <c r="E506" s="20">
        <v>72</v>
      </c>
    </row>
    <row r="507" spans="2:5">
      <c r="B507" s="2" t="s">
        <v>804</v>
      </c>
      <c r="C507" s="21" t="s">
        <v>63</v>
      </c>
      <c r="D507" s="20">
        <v>42</v>
      </c>
      <c r="E507" s="20">
        <v>45.5</v>
      </c>
    </row>
    <row r="508" spans="2:5">
      <c r="B508" s="2" t="s">
        <v>805</v>
      </c>
      <c r="C508" s="21" t="s">
        <v>63</v>
      </c>
      <c r="D508" s="20">
        <v>2.5</v>
      </c>
      <c r="E508" s="20">
        <v>3</v>
      </c>
    </row>
    <row r="509" spans="2:5">
      <c r="B509" s="2" t="s">
        <v>806</v>
      </c>
      <c r="C509" s="21" t="s">
        <v>63</v>
      </c>
      <c r="D509" s="20">
        <v>38.5</v>
      </c>
      <c r="E509" s="20">
        <v>41.5</v>
      </c>
    </row>
    <row r="510" spans="2:5">
      <c r="B510" s="2" t="s">
        <v>807</v>
      </c>
      <c r="C510" s="21" t="s">
        <v>63</v>
      </c>
      <c r="D510" s="20">
        <v>36.5</v>
      </c>
      <c r="E510" s="20">
        <v>39.5</v>
      </c>
    </row>
    <row r="511" spans="2:5">
      <c r="B511" s="2" t="s">
        <v>808</v>
      </c>
      <c r="C511" s="21" t="s">
        <v>63</v>
      </c>
      <c r="D511" s="20">
        <v>36.5</v>
      </c>
      <c r="E511" s="20">
        <v>39.5</v>
      </c>
    </row>
    <row r="512" spans="2:5">
      <c r="B512" s="2" t="s">
        <v>809</v>
      </c>
      <c r="C512" s="21" t="s">
        <v>63</v>
      </c>
      <c r="D512" s="20">
        <v>36.5</v>
      </c>
      <c r="E512" s="20">
        <v>39.5</v>
      </c>
    </row>
    <row r="513" spans="2:5">
      <c r="B513" s="2" t="s">
        <v>810</v>
      </c>
      <c r="C513" s="21" t="s">
        <v>63</v>
      </c>
      <c r="D513" s="20">
        <v>58.5</v>
      </c>
      <c r="E513" s="20">
        <v>63</v>
      </c>
    </row>
    <row r="514" spans="2:5">
      <c r="B514" s="2" t="s">
        <v>811</v>
      </c>
      <c r="C514" s="21" t="s">
        <v>63</v>
      </c>
      <c r="D514" s="20">
        <v>54.5</v>
      </c>
      <c r="E514" s="20">
        <v>59</v>
      </c>
    </row>
    <row r="515" spans="2:5">
      <c r="B515" s="2" t="s">
        <v>812</v>
      </c>
      <c r="C515" s="21" t="s">
        <v>63</v>
      </c>
      <c r="D515" s="20">
        <v>46</v>
      </c>
      <c r="E515" s="20">
        <v>49.5</v>
      </c>
    </row>
    <row r="516" spans="2:5">
      <c r="B516" s="2" t="s">
        <v>813</v>
      </c>
      <c r="C516" s="21" t="s">
        <v>63</v>
      </c>
      <c r="D516" s="20">
        <v>227.5</v>
      </c>
      <c r="E516" s="20">
        <v>245</v>
      </c>
    </row>
    <row r="517" spans="2:5">
      <c r="B517" s="2" t="s">
        <v>814</v>
      </c>
      <c r="C517" s="21" t="s">
        <v>63</v>
      </c>
      <c r="D517" s="20">
        <v>450</v>
      </c>
      <c r="E517" s="20">
        <v>484.5</v>
      </c>
    </row>
    <row r="518" spans="2:5">
      <c r="B518" s="2" t="s">
        <v>815</v>
      </c>
      <c r="C518" s="21" t="s">
        <v>63</v>
      </c>
      <c r="D518" s="20">
        <v>222.5</v>
      </c>
      <c r="E518" s="20">
        <v>239.5</v>
      </c>
    </row>
    <row r="519" spans="2:5">
      <c r="B519" s="2" t="s">
        <v>816</v>
      </c>
      <c r="C519" s="21" t="s">
        <v>63</v>
      </c>
      <c r="D519" s="20">
        <v>167</v>
      </c>
      <c r="E519" s="20">
        <v>180</v>
      </c>
    </row>
    <row r="520" spans="2:5">
      <c r="B520" s="2" t="s">
        <v>817</v>
      </c>
      <c r="C520" s="21" t="s">
        <v>63</v>
      </c>
      <c r="D520" s="20">
        <v>32.5</v>
      </c>
      <c r="E520" s="20">
        <v>35</v>
      </c>
    </row>
    <row r="521" spans="2:5">
      <c r="B521" s="2" t="s">
        <v>818</v>
      </c>
      <c r="C521" s="21" t="s">
        <v>63</v>
      </c>
      <c r="D521" s="20">
        <v>43.5</v>
      </c>
      <c r="E521" s="20">
        <v>47</v>
      </c>
    </row>
    <row r="522" spans="2:5">
      <c r="B522" s="2" t="s">
        <v>819</v>
      </c>
      <c r="C522" s="21" t="s">
        <v>63</v>
      </c>
      <c r="D522" s="20">
        <v>58.5</v>
      </c>
      <c r="E522" s="20">
        <v>63</v>
      </c>
    </row>
    <row r="523" spans="2:5">
      <c r="B523" s="2" t="s">
        <v>820</v>
      </c>
      <c r="C523" s="21" t="s">
        <v>63</v>
      </c>
      <c r="D523" s="20">
        <v>53.5</v>
      </c>
      <c r="E523" s="20">
        <v>57.5</v>
      </c>
    </row>
    <row r="524" spans="2:5">
      <c r="B524" s="2" t="s">
        <v>821</v>
      </c>
      <c r="C524" s="21" t="s">
        <v>63</v>
      </c>
      <c r="D524" s="20">
        <v>58.5</v>
      </c>
      <c r="E524" s="20">
        <v>63</v>
      </c>
    </row>
    <row r="525" spans="2:5">
      <c r="B525" s="2" t="s">
        <v>822</v>
      </c>
      <c r="C525" s="21" t="s">
        <v>63</v>
      </c>
      <c r="D525" s="20">
        <v>24.5</v>
      </c>
      <c r="E525" s="20">
        <v>26.5</v>
      </c>
    </row>
    <row r="526" spans="2:5">
      <c r="B526" s="2" t="s">
        <v>823</v>
      </c>
      <c r="C526" s="21" t="s">
        <v>63</v>
      </c>
      <c r="D526" s="20">
        <v>36</v>
      </c>
      <c r="E526" s="20">
        <v>39</v>
      </c>
    </row>
    <row r="527" spans="2:5">
      <c r="B527" s="2" t="s">
        <v>824</v>
      </c>
      <c r="C527" s="21" t="s">
        <v>63</v>
      </c>
      <c r="D527" s="20">
        <v>72</v>
      </c>
      <c r="E527" s="20">
        <v>77.5</v>
      </c>
    </row>
    <row r="528" spans="2:5">
      <c r="B528" s="2" t="s">
        <v>825</v>
      </c>
      <c r="C528" s="21" t="s">
        <v>63</v>
      </c>
      <c r="D528" s="20">
        <v>84</v>
      </c>
      <c r="E528" s="20">
        <v>90.5</v>
      </c>
    </row>
    <row r="529" spans="2:5">
      <c r="B529" s="2" t="s">
        <v>826</v>
      </c>
      <c r="C529" s="21" t="s">
        <v>63</v>
      </c>
      <c r="D529" s="20">
        <v>275.5</v>
      </c>
      <c r="E529" s="20">
        <v>297</v>
      </c>
    </row>
    <row r="530" spans="2:5">
      <c r="B530" s="2" t="s">
        <v>827</v>
      </c>
      <c r="C530" s="21" t="s">
        <v>63</v>
      </c>
      <c r="D530" s="20">
        <v>97.5</v>
      </c>
      <c r="E530" s="20">
        <v>105</v>
      </c>
    </row>
    <row r="531" spans="2:5">
      <c r="B531" s="2" t="s">
        <v>828</v>
      </c>
      <c r="C531" s="21" t="s">
        <v>63</v>
      </c>
      <c r="D531" s="20">
        <v>96.5</v>
      </c>
      <c r="E531" s="20">
        <v>104</v>
      </c>
    </row>
    <row r="532" spans="2:5">
      <c r="B532" s="2" t="s">
        <v>829</v>
      </c>
      <c r="C532" s="21" t="s">
        <v>63</v>
      </c>
      <c r="D532" s="20">
        <v>107</v>
      </c>
      <c r="E532" s="20">
        <v>115</v>
      </c>
    </row>
    <row r="533" spans="2:5">
      <c r="B533" s="2" t="s">
        <v>830</v>
      </c>
      <c r="C533" s="21" t="s">
        <v>63</v>
      </c>
      <c r="D533" s="20">
        <v>86.5</v>
      </c>
      <c r="E533" s="20">
        <v>93.5</v>
      </c>
    </row>
    <row r="534" spans="2:5">
      <c r="B534" s="2" t="s">
        <v>831</v>
      </c>
      <c r="C534" s="21" t="s">
        <v>63</v>
      </c>
      <c r="D534" s="20">
        <v>57</v>
      </c>
      <c r="E534" s="20">
        <v>61.5</v>
      </c>
    </row>
    <row r="535" spans="2:5">
      <c r="B535" s="2" t="s">
        <v>832</v>
      </c>
      <c r="C535" s="21" t="s">
        <v>63</v>
      </c>
      <c r="D535" s="20">
        <v>95.5</v>
      </c>
      <c r="E535" s="20">
        <v>102.5</v>
      </c>
    </row>
    <row r="536" spans="2:5">
      <c r="B536" s="2" t="s">
        <v>833</v>
      </c>
      <c r="C536" s="21" t="s">
        <v>63</v>
      </c>
      <c r="D536" s="20">
        <v>194</v>
      </c>
      <c r="E536" s="20">
        <v>209</v>
      </c>
    </row>
    <row r="537" spans="2:5">
      <c r="B537" s="2" t="s">
        <v>834</v>
      </c>
      <c r="C537" s="21" t="s">
        <v>63</v>
      </c>
      <c r="D537" s="20">
        <v>104</v>
      </c>
      <c r="E537" s="20">
        <v>112</v>
      </c>
    </row>
    <row r="538" spans="2:5">
      <c r="B538" s="2" t="s">
        <v>835</v>
      </c>
      <c r="C538" s="21" t="s">
        <v>63</v>
      </c>
      <c r="D538" s="20">
        <v>123.5</v>
      </c>
      <c r="E538" s="20">
        <v>133</v>
      </c>
    </row>
    <row r="539" spans="2:5">
      <c r="B539" s="2" t="s">
        <v>836</v>
      </c>
      <c r="C539" s="21" t="s">
        <v>63</v>
      </c>
      <c r="D539" s="20">
        <v>101.5</v>
      </c>
      <c r="E539" s="20">
        <v>109.5</v>
      </c>
    </row>
    <row r="540" spans="2:5">
      <c r="B540" s="2" t="s">
        <v>837</v>
      </c>
      <c r="C540" s="21" t="s">
        <v>63</v>
      </c>
      <c r="D540" s="20">
        <v>70.5</v>
      </c>
      <c r="E540" s="20">
        <v>76</v>
      </c>
    </row>
    <row r="541" spans="2:5">
      <c r="B541" s="2" t="s">
        <v>838</v>
      </c>
      <c r="C541" s="21" t="s">
        <v>63</v>
      </c>
      <c r="D541" s="20">
        <v>94</v>
      </c>
      <c r="E541" s="20">
        <v>101.5</v>
      </c>
    </row>
    <row r="542" spans="2:5">
      <c r="B542" s="2" t="s">
        <v>839</v>
      </c>
      <c r="C542" s="21" t="s">
        <v>63</v>
      </c>
      <c r="D542" s="20">
        <v>237.5</v>
      </c>
      <c r="E542" s="20">
        <v>255.5</v>
      </c>
    </row>
    <row r="543" spans="2:5">
      <c r="B543" s="2" t="s">
        <v>840</v>
      </c>
      <c r="C543" s="21" t="s">
        <v>63</v>
      </c>
      <c r="D543" s="20">
        <v>269.5</v>
      </c>
      <c r="E543" s="20">
        <v>290</v>
      </c>
    </row>
    <row r="544" spans="2:5">
      <c r="B544" s="2" t="s">
        <v>841</v>
      </c>
      <c r="C544" s="21" t="s">
        <v>63</v>
      </c>
      <c r="D544" s="20">
        <v>247</v>
      </c>
      <c r="E544" s="20">
        <v>266</v>
      </c>
    </row>
    <row r="545" spans="2:5">
      <c r="B545" s="2" t="s">
        <v>842</v>
      </c>
      <c r="C545" s="21" t="s">
        <v>63</v>
      </c>
      <c r="D545" s="20">
        <v>155.5</v>
      </c>
      <c r="E545" s="20">
        <v>167.5</v>
      </c>
    </row>
    <row r="546" spans="2:5">
      <c r="B546" s="2" t="s">
        <v>843</v>
      </c>
      <c r="C546" s="21" t="s">
        <v>63</v>
      </c>
      <c r="D546" s="20">
        <v>220</v>
      </c>
      <c r="E546" s="20">
        <v>237</v>
      </c>
    </row>
    <row r="547" spans="2:5">
      <c r="B547" s="2" t="s">
        <v>844</v>
      </c>
      <c r="C547" s="21" t="s">
        <v>63</v>
      </c>
      <c r="D547" s="20">
        <v>44.5</v>
      </c>
      <c r="E547" s="20">
        <v>48</v>
      </c>
    </row>
    <row r="548" spans="2:5">
      <c r="B548" s="2" t="s">
        <v>845</v>
      </c>
      <c r="C548" s="21" t="s">
        <v>63</v>
      </c>
      <c r="D548" s="20">
        <v>41</v>
      </c>
      <c r="E548" s="20">
        <v>44</v>
      </c>
    </row>
    <row r="549" spans="2:5">
      <c r="B549" s="2" t="s">
        <v>846</v>
      </c>
      <c r="C549" s="21" t="s">
        <v>63</v>
      </c>
      <c r="D549" s="20">
        <v>43.5</v>
      </c>
      <c r="E549" s="20">
        <v>47</v>
      </c>
    </row>
    <row r="550" spans="2:5">
      <c r="B550" s="2" t="s">
        <v>847</v>
      </c>
      <c r="C550" s="21" t="s">
        <v>63</v>
      </c>
      <c r="D550" s="20">
        <v>25.5</v>
      </c>
      <c r="E550" s="20">
        <v>27.5</v>
      </c>
    </row>
    <row r="551" spans="2:5">
      <c r="B551" s="2" t="s">
        <v>848</v>
      </c>
      <c r="C551" s="21" t="s">
        <v>63</v>
      </c>
      <c r="D551" s="20">
        <v>30</v>
      </c>
      <c r="E551" s="20">
        <v>32</v>
      </c>
    </row>
    <row r="552" spans="2:5">
      <c r="B552" s="2" t="s">
        <v>849</v>
      </c>
      <c r="C552" s="21" t="s">
        <v>63</v>
      </c>
      <c r="D552" s="20">
        <v>32.5</v>
      </c>
      <c r="E552" s="20">
        <v>35</v>
      </c>
    </row>
    <row r="553" spans="2:5">
      <c r="B553" s="2" t="s">
        <v>850</v>
      </c>
      <c r="C553" s="21" t="s">
        <v>63</v>
      </c>
      <c r="D553" s="20">
        <v>207.5</v>
      </c>
      <c r="E553" s="20">
        <v>223.5</v>
      </c>
    </row>
    <row r="554" spans="2:5">
      <c r="B554" s="2" t="s">
        <v>851</v>
      </c>
      <c r="C554" s="21" t="s">
        <v>63</v>
      </c>
      <c r="D554" s="20">
        <v>165.5</v>
      </c>
      <c r="E554" s="20">
        <v>178.5</v>
      </c>
    </row>
    <row r="555" spans="2:5">
      <c r="B555" s="2" t="s">
        <v>852</v>
      </c>
      <c r="C555" s="21" t="s">
        <v>63</v>
      </c>
      <c r="D555" s="20">
        <v>16</v>
      </c>
      <c r="E555" s="20">
        <v>17</v>
      </c>
    </row>
    <row r="556" spans="2:5">
      <c r="B556" s="2" t="s">
        <v>853</v>
      </c>
      <c r="C556" s="21" t="s">
        <v>63</v>
      </c>
      <c r="D556" s="20">
        <v>34</v>
      </c>
      <c r="E556" s="20">
        <v>36.5</v>
      </c>
    </row>
    <row r="557" spans="2:5">
      <c r="B557" s="2" t="s">
        <v>854</v>
      </c>
      <c r="C557" s="21" t="s">
        <v>63</v>
      </c>
      <c r="D557" s="20">
        <v>34</v>
      </c>
      <c r="E557" s="20">
        <v>36.5</v>
      </c>
    </row>
    <row r="558" spans="2:5">
      <c r="B558" s="2" t="s">
        <v>855</v>
      </c>
      <c r="C558" s="21" t="s">
        <v>63</v>
      </c>
      <c r="D558" s="20">
        <v>26</v>
      </c>
      <c r="E558" s="20">
        <v>28</v>
      </c>
    </row>
    <row r="559" spans="2:5">
      <c r="B559" s="2" t="s">
        <v>856</v>
      </c>
      <c r="C559" s="21" t="s">
        <v>63</v>
      </c>
      <c r="D559" s="20">
        <v>46</v>
      </c>
      <c r="E559" s="20">
        <v>49.5</v>
      </c>
    </row>
    <row r="560" spans="2:5">
      <c r="B560" s="2" t="s">
        <v>857</v>
      </c>
      <c r="C560" s="21" t="s">
        <v>63</v>
      </c>
      <c r="D560" s="20">
        <v>152</v>
      </c>
      <c r="E560" s="20">
        <v>164</v>
      </c>
    </row>
    <row r="561" spans="2:5">
      <c r="B561" s="2" t="s">
        <v>858</v>
      </c>
      <c r="C561" s="21" t="s">
        <v>63</v>
      </c>
      <c r="D561" s="20">
        <v>180.5</v>
      </c>
      <c r="E561" s="20">
        <v>194.5</v>
      </c>
    </row>
    <row r="562" spans="2:5">
      <c r="B562" s="2" t="s">
        <v>859</v>
      </c>
      <c r="C562" s="21" t="s">
        <v>63</v>
      </c>
      <c r="D562" s="20">
        <v>196.5</v>
      </c>
      <c r="E562" s="20">
        <v>211.5</v>
      </c>
    </row>
    <row r="563" spans="2:5">
      <c r="B563" s="2" t="s">
        <v>860</v>
      </c>
      <c r="C563" s="21" t="s">
        <v>63</v>
      </c>
      <c r="D563" s="20">
        <v>180.5</v>
      </c>
      <c r="E563" s="20">
        <v>194.5</v>
      </c>
    </row>
    <row r="564" spans="2:5">
      <c r="B564" s="2" t="s">
        <v>861</v>
      </c>
      <c r="C564" s="21" t="s">
        <v>63</v>
      </c>
      <c r="D564" s="20">
        <v>120</v>
      </c>
      <c r="E564" s="20">
        <v>129.5</v>
      </c>
    </row>
    <row r="565" spans="2:5">
      <c r="B565" s="2" t="s">
        <v>862</v>
      </c>
      <c r="C565" s="21" t="s">
        <v>63</v>
      </c>
      <c r="D565" s="20">
        <v>201.5</v>
      </c>
      <c r="E565" s="20">
        <v>217</v>
      </c>
    </row>
    <row r="566" spans="2:5">
      <c r="B566" s="2" t="s">
        <v>863</v>
      </c>
      <c r="C566" s="21" t="s">
        <v>63</v>
      </c>
      <c r="D566" s="20">
        <v>58.5</v>
      </c>
      <c r="E566" s="20">
        <v>63</v>
      </c>
    </row>
    <row r="567" spans="2:5">
      <c r="B567" s="2" t="s">
        <v>864</v>
      </c>
      <c r="C567" s="21" t="s">
        <v>63</v>
      </c>
      <c r="D567" s="20">
        <v>8</v>
      </c>
      <c r="E567" s="20">
        <v>8.5</v>
      </c>
    </row>
    <row r="568" spans="2:5">
      <c r="B568" s="2" t="s">
        <v>865</v>
      </c>
      <c r="C568" s="21" t="s">
        <v>63</v>
      </c>
      <c r="D568" s="20">
        <v>40</v>
      </c>
      <c r="E568" s="20">
        <v>43</v>
      </c>
    </row>
    <row r="569" spans="2:5">
      <c r="B569" s="2" t="s">
        <v>866</v>
      </c>
      <c r="C569" s="21" t="s">
        <v>63</v>
      </c>
      <c r="D569" s="20">
        <v>62</v>
      </c>
      <c r="E569" s="20">
        <v>66.5</v>
      </c>
    </row>
    <row r="570" spans="2:5">
      <c r="B570" s="2" t="s">
        <v>867</v>
      </c>
      <c r="C570" s="21" t="s">
        <v>63</v>
      </c>
      <c r="D570" s="20">
        <v>74.5</v>
      </c>
      <c r="E570" s="20">
        <v>80</v>
      </c>
    </row>
    <row r="571" spans="2:5">
      <c r="B571" s="2" t="s">
        <v>868</v>
      </c>
      <c r="C571" s="21" t="s">
        <v>63</v>
      </c>
      <c r="D571" s="20">
        <v>157.5</v>
      </c>
      <c r="E571" s="20">
        <v>170</v>
      </c>
    </row>
    <row r="572" spans="2:5">
      <c r="B572" s="2" t="s">
        <v>869</v>
      </c>
      <c r="C572" s="21" t="s">
        <v>63</v>
      </c>
      <c r="D572" s="20">
        <v>61</v>
      </c>
      <c r="E572" s="20">
        <v>65.5</v>
      </c>
    </row>
    <row r="573" spans="2:5">
      <c r="B573" s="2" t="s">
        <v>870</v>
      </c>
      <c r="C573" s="21" t="s">
        <v>63</v>
      </c>
      <c r="D573" s="20">
        <v>88.5</v>
      </c>
      <c r="E573" s="20">
        <v>95.5</v>
      </c>
    </row>
    <row r="574" spans="2:5">
      <c r="B574" s="2" t="s">
        <v>871</v>
      </c>
      <c r="C574" s="21" t="s">
        <v>63</v>
      </c>
      <c r="D574" s="20">
        <v>35</v>
      </c>
      <c r="E574" s="20">
        <v>37.5</v>
      </c>
    </row>
    <row r="575" spans="2:5">
      <c r="B575" s="2" t="s">
        <v>872</v>
      </c>
      <c r="C575" s="21" t="s">
        <v>63</v>
      </c>
      <c r="D575" s="20">
        <v>28.5</v>
      </c>
      <c r="E575" s="20">
        <v>30.5</v>
      </c>
    </row>
    <row r="576" spans="2:5">
      <c r="B576" s="2" t="s">
        <v>873</v>
      </c>
      <c r="C576" s="21" t="s">
        <v>63</v>
      </c>
      <c r="D576" s="20">
        <v>47</v>
      </c>
      <c r="E576" s="20">
        <v>51</v>
      </c>
    </row>
    <row r="577" spans="2:5">
      <c r="B577" s="2" t="s">
        <v>874</v>
      </c>
      <c r="C577" s="21" t="s">
        <v>63</v>
      </c>
      <c r="D577" s="20">
        <v>40</v>
      </c>
      <c r="E577" s="20">
        <v>43</v>
      </c>
    </row>
    <row r="578" spans="2:5">
      <c r="B578" s="2" t="s">
        <v>875</v>
      </c>
      <c r="C578" s="21" t="s">
        <v>63</v>
      </c>
      <c r="D578" s="20">
        <v>34</v>
      </c>
      <c r="E578" s="20">
        <v>36.5</v>
      </c>
    </row>
    <row r="579" spans="2:5">
      <c r="B579" s="2" t="s">
        <v>876</v>
      </c>
      <c r="C579" s="21" t="s">
        <v>63</v>
      </c>
      <c r="D579" s="20">
        <v>40</v>
      </c>
      <c r="E579" s="20">
        <v>43</v>
      </c>
    </row>
    <row r="580" spans="2:5">
      <c r="B580" s="2" t="s">
        <v>877</v>
      </c>
      <c r="C580" s="21" t="s">
        <v>63</v>
      </c>
      <c r="D580" s="20">
        <v>35</v>
      </c>
      <c r="E580" s="20">
        <v>37.5</v>
      </c>
    </row>
    <row r="581" spans="2:5">
      <c r="B581" s="2" t="s">
        <v>878</v>
      </c>
      <c r="C581" s="21" t="s">
        <v>63</v>
      </c>
      <c r="D581" s="20">
        <v>40</v>
      </c>
      <c r="E581" s="20">
        <v>43</v>
      </c>
    </row>
    <row r="582" spans="2:5">
      <c r="B582" s="2" t="s">
        <v>879</v>
      </c>
      <c r="C582" s="21" t="s">
        <v>63</v>
      </c>
      <c r="D582" s="20">
        <v>37.5</v>
      </c>
      <c r="E582" s="20">
        <v>40</v>
      </c>
    </row>
    <row r="583" spans="2:5">
      <c r="B583" s="2" t="s">
        <v>880</v>
      </c>
      <c r="C583" s="21" t="s">
        <v>63</v>
      </c>
      <c r="D583" s="20">
        <v>367</v>
      </c>
      <c r="E583" s="20">
        <v>395.5</v>
      </c>
    </row>
    <row r="584" spans="2:5">
      <c r="B584" s="2" t="s">
        <v>881</v>
      </c>
      <c r="C584" s="21" t="s">
        <v>63</v>
      </c>
      <c r="D584" s="20">
        <v>457</v>
      </c>
      <c r="E584" s="20">
        <v>492.5</v>
      </c>
    </row>
    <row r="585" spans="2:5">
      <c r="B585" s="2" t="s">
        <v>882</v>
      </c>
      <c r="C585" s="21" t="s">
        <v>63</v>
      </c>
      <c r="D585" s="20">
        <v>662</v>
      </c>
      <c r="E585" s="20">
        <v>713</v>
      </c>
    </row>
    <row r="586" spans="2:5">
      <c r="B586" s="2" t="s">
        <v>883</v>
      </c>
      <c r="C586" s="21" t="s">
        <v>63</v>
      </c>
      <c r="D586" s="20">
        <v>662</v>
      </c>
      <c r="E586" s="20">
        <v>713</v>
      </c>
    </row>
    <row r="587" spans="2:5">
      <c r="B587" s="2" t="s">
        <v>884</v>
      </c>
      <c r="C587" s="21" t="s">
        <v>63</v>
      </c>
      <c r="D587" s="20">
        <v>536</v>
      </c>
      <c r="E587" s="20">
        <v>577.5</v>
      </c>
    </row>
    <row r="588" spans="2:5">
      <c r="B588" s="2" t="s">
        <v>885</v>
      </c>
      <c r="C588" s="21" t="s">
        <v>63</v>
      </c>
      <c r="D588" s="20">
        <v>468.5</v>
      </c>
      <c r="E588" s="20">
        <v>504.5</v>
      </c>
    </row>
    <row r="589" spans="2:5">
      <c r="B589" s="2" t="s">
        <v>886</v>
      </c>
      <c r="C589" s="21" t="s">
        <v>63</v>
      </c>
      <c r="D589" s="20">
        <v>183</v>
      </c>
      <c r="E589" s="20">
        <v>197</v>
      </c>
    </row>
    <row r="590" spans="2:5">
      <c r="B590" s="2" t="s">
        <v>887</v>
      </c>
      <c r="C590" s="21" t="s">
        <v>63</v>
      </c>
      <c r="D590" s="20">
        <v>341</v>
      </c>
      <c r="E590" s="20">
        <v>367.5</v>
      </c>
    </row>
    <row r="591" spans="2:5">
      <c r="B591" s="2" t="s">
        <v>888</v>
      </c>
      <c r="C591" s="21" t="s">
        <v>63</v>
      </c>
      <c r="D591" s="20">
        <v>220</v>
      </c>
      <c r="E591" s="20">
        <v>237</v>
      </c>
    </row>
    <row r="592" spans="2:5">
      <c r="B592" s="2" t="s">
        <v>889</v>
      </c>
      <c r="C592" s="21" t="s">
        <v>63</v>
      </c>
      <c r="D592" s="20">
        <v>343.5</v>
      </c>
      <c r="E592" s="20">
        <v>370</v>
      </c>
    </row>
  </sheetData>
  <pageMargins left="0.7" right="0.7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price_shablon_1</vt:lpstr>
      <vt:lpstr>cenniki_setup_1</vt:lpstr>
      <vt:lpstr>price_shablon_2</vt:lpstr>
      <vt:lpstr>price_shablon_3</vt:lpstr>
      <vt:lpstr>price_shablon_4</vt:lpstr>
      <vt:lpstr>Для 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Ilnur</cp:lastModifiedBy>
  <cp:lastPrinted>2014-10-03T05:00:55Z</cp:lastPrinted>
  <dcterms:created xsi:type="dcterms:W3CDTF">1996-10-08T23:32:33Z</dcterms:created>
  <dcterms:modified xsi:type="dcterms:W3CDTF">2014-10-20T10:11:48Z</dcterms:modified>
</cp:coreProperties>
</file>